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zutko\Documents\Volleyball\"/>
    </mc:Choice>
  </mc:AlternateContent>
  <xr:revisionPtr revIDLastSave="0" documentId="13_ncr:1_{30FD2F77-6B26-4506-9516-DAA0744E621E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team list" sheetId="1" r:id="rId1"/>
    <sheet name="Schedule overview" sheetId="4" r:id="rId2"/>
    <sheet name="win-loss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1" i="5" l="1"/>
  <c r="R46" i="5"/>
  <c r="R43" i="5"/>
  <c r="R48" i="5"/>
  <c r="R47" i="5"/>
  <c r="R31" i="5"/>
  <c r="R26" i="5"/>
  <c r="R32" i="5"/>
  <c r="R44" i="5"/>
  <c r="R35" i="5"/>
  <c r="R27" i="5"/>
  <c r="R25" i="5"/>
  <c r="R50" i="5"/>
  <c r="R45" i="5"/>
  <c r="R36" i="5"/>
  <c r="R33" i="5"/>
  <c r="R19" i="5"/>
  <c r="R20" i="5"/>
  <c r="R37" i="5"/>
  <c r="R49" i="5"/>
  <c r="R38" i="5"/>
  <c r="R21" i="5"/>
  <c r="R22" i="5"/>
  <c r="R39" i="5"/>
  <c r="R42" i="5"/>
  <c r="R30" i="5"/>
  <c r="Q41" i="5"/>
  <c r="Q46" i="5"/>
  <c r="Q43" i="5"/>
  <c r="Q48" i="5"/>
  <c r="Q47" i="5"/>
  <c r="Q31" i="5"/>
  <c r="Q26" i="5"/>
  <c r="Q32" i="5"/>
  <c r="Q44" i="5"/>
  <c r="Q35" i="5"/>
  <c r="Q27" i="5"/>
  <c r="Q25" i="5"/>
  <c r="Q50" i="5"/>
  <c r="Q45" i="5"/>
  <c r="Q36" i="5"/>
  <c r="Q33" i="5"/>
  <c r="Q19" i="5"/>
  <c r="Q20" i="5"/>
  <c r="Q37" i="5"/>
  <c r="Q49" i="5"/>
  <c r="Q38" i="5"/>
  <c r="Q21" i="5"/>
  <c r="Q22" i="5"/>
  <c r="Q39" i="5"/>
  <c r="Q42" i="5"/>
  <c r="Q30" i="5"/>
  <c r="R17" i="5" l="1"/>
  <c r="R34" i="5"/>
  <c r="R9" i="5"/>
  <c r="R13" i="5"/>
  <c r="R10" i="5"/>
  <c r="R40" i="5"/>
  <c r="R14" i="5"/>
  <c r="R28" i="5"/>
  <c r="R24" i="5"/>
  <c r="R11" i="5"/>
  <c r="R23" i="5"/>
  <c r="R18" i="5"/>
  <c r="R15" i="5"/>
  <c r="R16" i="5"/>
  <c r="R29" i="5"/>
  <c r="R12" i="5"/>
  <c r="S41" i="5"/>
  <c r="S32" i="5"/>
  <c r="S44" i="5"/>
  <c r="S27" i="5"/>
  <c r="S25" i="5"/>
  <c r="S33" i="5"/>
  <c r="S37" i="5"/>
  <c r="S49" i="5"/>
  <c r="S22" i="5"/>
  <c r="S39" i="5"/>
  <c r="S42" i="5"/>
  <c r="Q17" i="5"/>
  <c r="Q34" i="5"/>
  <c r="Q9" i="5"/>
  <c r="Q13" i="5"/>
  <c r="Q10" i="5"/>
  <c r="Q40" i="5"/>
  <c r="Q14" i="5"/>
  <c r="Q28" i="5"/>
  <c r="Q24" i="5"/>
  <c r="Q11" i="5"/>
  <c r="Q23" i="5"/>
  <c r="Q18" i="5"/>
  <c r="Q15" i="5"/>
  <c r="Q16" i="5"/>
  <c r="Q29" i="5"/>
  <c r="Q12" i="5"/>
  <c r="S46" i="5"/>
  <c r="S43" i="5"/>
  <c r="S48" i="5"/>
  <c r="S47" i="5"/>
  <c r="S31" i="5"/>
  <c r="S26" i="5"/>
  <c r="S35" i="5"/>
  <c r="S50" i="5"/>
  <c r="S45" i="5"/>
  <c r="S20" i="5"/>
  <c r="S38" i="5"/>
  <c r="S21" i="5"/>
  <c r="S11" i="5" l="1"/>
  <c r="S34" i="5"/>
  <c r="S9" i="5"/>
  <c r="S24" i="5"/>
  <c r="S17" i="5"/>
  <c r="S23" i="5"/>
  <c r="S15" i="5"/>
  <c r="S10" i="5"/>
  <c r="S18" i="5"/>
  <c r="S12" i="5"/>
  <c r="S28" i="5"/>
  <c r="S29" i="5"/>
  <c r="S14" i="5"/>
  <c r="S13" i="5"/>
  <c r="S16" i="5"/>
  <c r="S40" i="5"/>
  <c r="S30" i="5"/>
  <c r="S19" i="5"/>
  <c r="S36" i="5"/>
</calcChain>
</file>

<file path=xl/sharedStrings.xml><?xml version="1.0" encoding="utf-8"?>
<sst xmlns="http://schemas.openxmlformats.org/spreadsheetml/2006/main" count="956" uniqueCount="445">
  <si>
    <t>Team name</t>
  </si>
  <si>
    <t>Lab</t>
  </si>
  <si>
    <t>Captain</t>
  </si>
  <si>
    <t>Captain email address</t>
  </si>
  <si>
    <t>steffenwolff@fas.harvard.edu</t>
  </si>
  <si>
    <t>Lance Schumacher</t>
  </si>
  <si>
    <t>lance_schumacher@harvard.edu</t>
  </si>
  <si>
    <t>The Knockouts</t>
  </si>
  <si>
    <t>Ferrousity</t>
  </si>
  <si>
    <t>Hazardous Wasters</t>
  </si>
  <si>
    <t>Jill Goldstein</t>
  </si>
  <si>
    <t>jillgoldstein@fas.harvard.edu</t>
  </si>
  <si>
    <t>matthewsmith01@g.harvard.edu</t>
  </si>
  <si>
    <t>Jess Gersony</t>
  </si>
  <si>
    <t>jgersony@g.harvard.edu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</si>
  <si>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</si>
  <si>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</si>
  <si>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</si>
  <si>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</si>
  <si>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</si>
  <si>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</si>
  <si>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</si>
  <si>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</si>
  <si>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</si>
  <si>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</si>
  <si>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</si>
  <si>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</si>
  <si>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A7</t>
  </si>
  <si>
    <t>B7</t>
  </si>
  <si>
    <t>Team #</t>
  </si>
  <si>
    <t>C1</t>
  </si>
  <si>
    <t>D1</t>
  </si>
  <si>
    <t>C2</t>
  </si>
  <si>
    <t>D2</t>
  </si>
  <si>
    <t>C3</t>
  </si>
  <si>
    <t>D3</t>
  </si>
  <si>
    <t>C4</t>
  </si>
  <si>
    <t>D4</t>
  </si>
  <si>
    <t>C5</t>
  </si>
  <si>
    <t>D5</t>
  </si>
  <si>
    <t>C6</t>
  </si>
  <si>
    <t>D6</t>
  </si>
  <si>
    <t>C7</t>
  </si>
  <si>
    <t>D7</t>
  </si>
  <si>
    <t>C8</t>
  </si>
  <si>
    <t>D8</t>
  </si>
  <si>
    <t>C9</t>
  </si>
  <si>
    <t>D9</t>
  </si>
  <si>
    <t>C10</t>
  </si>
  <si>
    <t>D10</t>
  </si>
  <si>
    <t>C11</t>
  </si>
  <si>
    <t>D11</t>
  </si>
  <si>
    <t>C12</t>
  </si>
  <si>
    <t>D12</t>
  </si>
  <si>
    <t>Conflict</t>
  </si>
  <si>
    <t>Adam Baldinger</t>
  </si>
  <si>
    <t>abaldinger@oeb.harvard.edu</t>
  </si>
  <si>
    <t>Harry McNamara</t>
  </si>
  <si>
    <t>Week</t>
  </si>
  <si>
    <t>A Matches</t>
  </si>
  <si>
    <t>A1-B1</t>
  </si>
  <si>
    <t>A5-B5</t>
  </si>
  <si>
    <t>A3-B3</t>
  </si>
  <si>
    <t>A4-B4</t>
  </si>
  <si>
    <t>A2-B2</t>
  </si>
  <si>
    <t>A1-B2</t>
  </si>
  <si>
    <t>A2-B3</t>
  </si>
  <si>
    <t>A3-B4</t>
  </si>
  <si>
    <t>A4-B5</t>
  </si>
  <si>
    <t>A5-B6</t>
  </si>
  <si>
    <t>A5-B1</t>
  </si>
  <si>
    <t>A1-B3</t>
  </si>
  <si>
    <t>A2-B4</t>
  </si>
  <si>
    <t>A3-B5</t>
  </si>
  <si>
    <t>A6-B1</t>
  </si>
  <si>
    <t>B Matches</t>
  </si>
  <si>
    <t>C12-D2</t>
  </si>
  <si>
    <t>C1-D1</t>
  </si>
  <si>
    <t>C2-D2</t>
  </si>
  <si>
    <t>C3-D3</t>
  </si>
  <si>
    <t>C4-D4</t>
  </si>
  <si>
    <t>C5-D5</t>
  </si>
  <si>
    <t>C6-D6</t>
  </si>
  <si>
    <t>C7-D7</t>
  </si>
  <si>
    <t>C8-D8</t>
  </si>
  <si>
    <t>C9-D9</t>
  </si>
  <si>
    <t>C10-D10</t>
  </si>
  <si>
    <t>C11-D11</t>
  </si>
  <si>
    <t>C12-D12</t>
  </si>
  <si>
    <t>C1-D2</t>
  </si>
  <si>
    <t>C2-D3</t>
  </si>
  <si>
    <t>C3-D4</t>
  </si>
  <si>
    <t>C4-D5</t>
  </si>
  <si>
    <t>C6-D7</t>
  </si>
  <si>
    <t>C7-D8</t>
  </si>
  <si>
    <t>C8-D9</t>
  </si>
  <si>
    <t>C9-D10</t>
  </si>
  <si>
    <t>C10-D11</t>
  </si>
  <si>
    <t>C11-D12</t>
  </si>
  <si>
    <t>C1-D3</t>
  </si>
  <si>
    <t>C2-D4</t>
  </si>
  <si>
    <t>C3-D5</t>
  </si>
  <si>
    <t>C6-D8</t>
  </si>
  <si>
    <t>C8-D10</t>
  </si>
  <si>
    <t>C9-D11</t>
  </si>
  <si>
    <t>C10-D12</t>
  </si>
  <si>
    <t>C12-D1</t>
  </si>
  <si>
    <t>C1-D4</t>
  </si>
  <si>
    <t>C2-D5</t>
  </si>
  <si>
    <t>C3-D6</t>
  </si>
  <si>
    <t>C5-D8</t>
  </si>
  <si>
    <t>C6-D9</t>
  </si>
  <si>
    <t>C7-D10</t>
  </si>
  <si>
    <t>C8-D11</t>
  </si>
  <si>
    <t>C9-D12</t>
  </si>
  <si>
    <t>C11-D1</t>
  </si>
  <si>
    <t>C1-D5</t>
  </si>
  <si>
    <t>C2-D6</t>
  </si>
  <si>
    <t>C3-D7</t>
  </si>
  <si>
    <t>C4-D8</t>
  </si>
  <si>
    <t>C5-D9</t>
  </si>
  <si>
    <t>C6-D10</t>
  </si>
  <si>
    <t>C7-D11</t>
  </si>
  <si>
    <t>C8-D12</t>
  </si>
  <si>
    <t>C10-D1</t>
  </si>
  <si>
    <t>C11-D2</t>
  </si>
  <si>
    <t>C12-D3</t>
  </si>
  <si>
    <t>A6-B6</t>
  </si>
  <si>
    <t>A4-B2</t>
  </si>
  <si>
    <t>AW = win against an A team = + 3 pts</t>
  </si>
  <si>
    <t>AL = loss to an A team = - 1 pt</t>
  </si>
  <si>
    <t>BW = win against a C or D team = + 1 pt</t>
  </si>
  <si>
    <t>BL = loss to a C or D team = - 2 pts</t>
  </si>
  <si>
    <t>Forfeit= loss points and additional -2 pts</t>
  </si>
  <si>
    <t>WEEKLY RESULTS</t>
  </si>
  <si>
    <t>E-mail</t>
  </si>
  <si>
    <t>Scheduling conflicts</t>
  </si>
  <si>
    <t>TOTAL wins</t>
  </si>
  <si>
    <t>TOTAL losses</t>
  </si>
  <si>
    <t>POINTS</t>
  </si>
  <si>
    <t>FORFEITS</t>
  </si>
  <si>
    <t>1</t>
  </si>
  <si>
    <t>2</t>
  </si>
  <si>
    <t>3</t>
  </si>
  <si>
    <t>4</t>
  </si>
  <si>
    <t>5</t>
  </si>
  <si>
    <t>6</t>
  </si>
  <si>
    <t>7</t>
  </si>
  <si>
    <t>8</t>
  </si>
  <si>
    <t>Column1</t>
  </si>
  <si>
    <t>lconnelly@fas.harvard.edu</t>
  </si>
  <si>
    <t>The Cavitators</t>
  </si>
  <si>
    <t>Adam Carte</t>
  </si>
  <si>
    <t>Mihir Bhaskar</t>
  </si>
  <si>
    <t>mbhaskar@g.harvard.edu</t>
  </si>
  <si>
    <t>Spiking Variability</t>
  </si>
  <si>
    <t>MCZ Invertebrate Zoology</t>
  </si>
  <si>
    <t>THE INTELLIGENT DESAINS</t>
  </si>
  <si>
    <t>Milo Johnson</t>
  </si>
  <si>
    <t>milo.s.johnson.13@gmail.com</t>
  </si>
  <si>
    <t>Tom Addison</t>
  </si>
  <si>
    <t>tom.addison23@gmail.com</t>
  </si>
  <si>
    <t>David Melancon</t>
  </si>
  <si>
    <t>davidmelancon@g.harvard.edu</t>
  </si>
  <si>
    <t>Needles in the Sand</t>
  </si>
  <si>
    <t>Edvin Memet</t>
  </si>
  <si>
    <t>edvinmemet@fas.harvard.edu</t>
  </si>
  <si>
    <t>A7-B7</t>
  </si>
  <si>
    <t>A1-B4</t>
  </si>
  <si>
    <t>A1-B5</t>
  </si>
  <si>
    <t>A1-B6</t>
  </si>
  <si>
    <t>A1-B7</t>
  </si>
  <si>
    <t>A6-B7</t>
  </si>
  <si>
    <t>A7-B1</t>
  </si>
  <si>
    <t>A4-B6</t>
  </si>
  <si>
    <t>A5-B7</t>
  </si>
  <si>
    <t>A7-B2</t>
  </si>
  <si>
    <t>A2-B5</t>
  </si>
  <si>
    <t>A3-B6</t>
  </si>
  <si>
    <t>A4-B7</t>
  </si>
  <si>
    <t>A6-B2</t>
  </si>
  <si>
    <t>A7-B3</t>
  </si>
  <si>
    <t>A2-B6</t>
  </si>
  <si>
    <t>A3-B7</t>
  </si>
  <si>
    <t>A5-B2</t>
  </si>
  <si>
    <t>A4-B1</t>
  </si>
  <si>
    <t>A6-B3</t>
  </si>
  <si>
    <t>A7-B4</t>
  </si>
  <si>
    <t>A2-B7</t>
  </si>
  <si>
    <t>A3-B1</t>
  </si>
  <si>
    <t>A5-B3</t>
  </si>
  <si>
    <t>A6-B4</t>
  </si>
  <si>
    <t>A7-B5</t>
  </si>
  <si>
    <t>A2-B1</t>
  </si>
  <si>
    <t>C5-D6</t>
  </si>
  <si>
    <t>C1-D6</t>
  </si>
  <si>
    <t>C1-D7</t>
  </si>
  <si>
    <t>C1-D8</t>
  </si>
  <si>
    <t>C4-D7</t>
  </si>
  <si>
    <t>C5-D7</t>
  </si>
  <si>
    <t>C9-D1</t>
  </si>
  <si>
    <t>C11-D3</t>
  </si>
  <si>
    <t>C12-D4</t>
  </si>
  <si>
    <t>C2-D7</t>
  </si>
  <si>
    <t>C3-D8</t>
  </si>
  <si>
    <t>C4-D9</t>
  </si>
  <si>
    <t>C5-D10</t>
  </si>
  <si>
    <t>C6-D11</t>
  </si>
  <si>
    <t>C8-D1</t>
  </si>
  <si>
    <t>C9-D2</t>
  </si>
  <si>
    <t>C10-D2</t>
  </si>
  <si>
    <t>C10-D3</t>
  </si>
  <si>
    <t>C11-D4</t>
  </si>
  <si>
    <t>C12-D5</t>
  </si>
  <si>
    <t>C2-D8</t>
  </si>
  <si>
    <t>C3-D9</t>
  </si>
  <si>
    <t>C4-D10</t>
  </si>
  <si>
    <t>C5-D11</t>
  </si>
  <si>
    <t>C6-D12</t>
  </si>
  <si>
    <t>C7-D1</t>
  </si>
  <si>
    <t>C8-D2</t>
  </si>
  <si>
    <t>C9-D3</t>
  </si>
  <si>
    <t>C10-D4</t>
  </si>
  <si>
    <t>C11-D5</t>
  </si>
  <si>
    <t>C12-D6</t>
  </si>
  <si>
    <t>C2-D9</t>
  </si>
  <si>
    <t>C3-D10</t>
  </si>
  <si>
    <t>C4-D11</t>
  </si>
  <si>
    <t>C5-D12</t>
  </si>
  <si>
    <t>Holbrook Lab - OEB</t>
  </si>
  <si>
    <t>Thursdays 12-2</t>
  </si>
  <si>
    <t>Rubiknights</t>
  </si>
  <si>
    <t>Tuesdays from 1-2pm</t>
  </si>
  <si>
    <t>Rhubin Lab - SCRB</t>
  </si>
  <si>
    <t>The Whitesides Wolves</t>
  </si>
  <si>
    <t>Whitesides Lab - CCB</t>
  </si>
  <si>
    <t>Samuel Root</t>
  </si>
  <si>
    <t>sroot@gmwgroup.harvard.edu</t>
  </si>
  <si>
    <t>The Misfits</t>
  </si>
  <si>
    <t>Administration</t>
  </si>
  <si>
    <t>Laurence Conelly</t>
  </si>
  <si>
    <t xml:space="preserve">Spikes Don't Matter </t>
  </si>
  <si>
    <t>Engert Lab - MCB</t>
  </si>
  <si>
    <t xml:space="preserve">Krishnan, Kumaresh </t>
  </si>
  <si>
    <t>kumaresh_krishnan@g.harvard.edu</t>
  </si>
  <si>
    <t>Pref</t>
  </si>
  <si>
    <t>4 PM Wed-Fri</t>
  </si>
  <si>
    <t>Needleman Lab - MCB</t>
  </si>
  <si>
    <t>Stephanie Neal</t>
  </si>
  <si>
    <t>sneal@g.harvard.edu</t>
  </si>
  <si>
    <t>The Notorious D.I.G.</t>
  </si>
  <si>
    <t>Weitz Lab - SEAS</t>
  </si>
  <si>
    <t>Thomas Cochard</t>
  </si>
  <si>
    <t>cochard@g.harvard.edu</t>
  </si>
  <si>
    <t xml:space="preserve">Six-Player Cortex </t>
  </si>
  <si>
    <t>Tuesday's 10am-1pm</t>
  </si>
  <si>
    <t>Macklis Lab - SCRB/CBS</t>
  </si>
  <si>
    <t>Hard N0x</t>
  </si>
  <si>
    <t>Jacob Lab - EPS/SEAS</t>
  </si>
  <si>
    <t>Tia Scapelli</t>
  </si>
  <si>
    <t>tscarpelli@g.harvard.edu</t>
  </si>
  <si>
    <t>Wednesdays 12pm </t>
  </si>
  <si>
    <t>Enigmatic Innovation Squad (EIS)</t>
  </si>
  <si>
    <t>Aziz Lab - SEAS</t>
  </si>
  <si>
    <t>Eric Fell</t>
  </si>
  <si>
    <t>efell@g.harvard.edu</t>
  </si>
  <si>
    <t>Mondays 10-12</t>
  </si>
  <si>
    <t>Hot Blue Cotingas</t>
  </si>
  <si>
    <t>Manoharan Lab - SEAS</t>
  </si>
  <si>
    <t>Solomon Barkley</t>
  </si>
  <si>
    <t>barkley@g.harvard.edu</t>
  </si>
  <si>
    <t>Ölveczky Lab - OEB</t>
  </si>
  <si>
    <t>Steffen Wolff</t>
  </si>
  <si>
    <t>Monday before noon</t>
  </si>
  <si>
    <t>Manoberg</t>
  </si>
  <si>
    <t>Wyss Inst.</t>
  </si>
  <si>
    <t>Keeve Gurkin</t>
  </si>
  <si>
    <t>Keeve.Gurkin@wyss.harvard.edu</t>
  </si>
  <si>
    <t>Ph.Digs</t>
  </si>
  <si>
    <t>Betley/Balskus/Nocera</t>
  </si>
  <si>
    <t>Lisa Awaitey</t>
  </si>
  <si>
    <t>awaiteyln@g.harvard.edu</t>
  </si>
  <si>
    <t>9AM-11AM Fridays</t>
  </si>
  <si>
    <t>Badass Bugs</t>
  </si>
  <si>
    <t>Extavour Lab - MCB/OEB</t>
  </si>
  <si>
    <t>Maitreyi Upadhyay</t>
  </si>
  <si>
    <t>maitreyi_upadhyay@fas.harvard.edu</t>
  </si>
  <si>
    <t>Stackers</t>
  </si>
  <si>
    <t>Kim Lab - Physics</t>
  </si>
  <si>
    <t>Rebecca Engelke</t>
  </si>
  <si>
    <t>rengelke@g.harvard.edu</t>
  </si>
  <si>
    <t>Tuesday 4-6pm</t>
  </si>
  <si>
    <t>Biolabs third floor squad</t>
  </si>
  <si>
    <t>Hunter/Gibbs - MCB</t>
  </si>
  <si>
    <t>Nicole bush</t>
  </si>
  <si>
    <t>nicolebush@fas.harvard.edu</t>
  </si>
  <si>
    <t>Mondays</t>
  </si>
  <si>
    <t>VolleyXchange</t>
  </si>
  <si>
    <t>LabXchange - MCB</t>
  </si>
  <si>
    <t>Carly Stevens</t>
  </si>
  <si>
    <t>carlystevens@fas.harvard.edu</t>
  </si>
  <si>
    <t>Bump, Set, Print</t>
  </si>
  <si>
    <t>Lewis Lab - SEAS</t>
  </si>
  <si>
    <t>Robert Weeks</t>
  </si>
  <si>
    <t>rweeks@g.harvard.edu</t>
  </si>
  <si>
    <t>10-2 Thursdays</t>
  </si>
  <si>
    <t>Swiss Mercenaries (SwiMers)</t>
  </si>
  <si>
    <t>Parker Lab - SEAS</t>
  </si>
  <si>
    <t>Grant Gonzalez</t>
  </si>
  <si>
    <t>ggonzalez@college.harvard.edu</t>
  </si>
  <si>
    <t>weds 9-12</t>
  </si>
  <si>
    <t>Arlotta Lab</t>
  </si>
  <si>
    <t>Arlotta Lab - SCRB</t>
  </si>
  <si>
    <t>Zachary Trayes-Gibson</t>
  </si>
  <si>
    <t>zachary_trayes-gibson@harvard.edu</t>
  </si>
  <si>
    <t xml:space="preserve">Friday from 10 AM to 12 PM </t>
  </si>
  <si>
    <t>The Bragg Geeks</t>
  </si>
  <si>
    <t>Ian Hunt-Isaak</t>
  </si>
  <si>
    <t>ianhuntisaak@g.harvard.edu</t>
  </si>
  <si>
    <t>Thurs 9-12</t>
  </si>
  <si>
    <t xml:space="preserve">Damn Daniel </t>
  </si>
  <si>
    <t>Wood Lab</t>
  </si>
  <si>
    <t>Michael Bell</t>
  </si>
  <si>
    <t>bell@seas.harvard.edu</t>
  </si>
  <si>
    <t>Fridays 9-2pm (especially 12-1)</t>
  </si>
  <si>
    <t>The Engert A-Team</t>
  </si>
  <si>
    <t>Engert lab - MCB</t>
  </si>
  <si>
    <t>Hekstra/Gaudet - MCB</t>
  </si>
  <si>
    <t>Hanna Zwaka</t>
  </si>
  <si>
    <t>zwaka@fas.harvard.edu</t>
  </si>
  <si>
    <t>Friday 9-12</t>
  </si>
  <si>
    <t>The Bus Drivers</t>
  </si>
  <si>
    <t>Ni Lab - CCB</t>
  </si>
  <si>
    <t>Buckle or Die</t>
  </si>
  <si>
    <t>Bertoldi Lab - SEAS</t>
  </si>
  <si>
    <t>Monday 11am to 2pm</t>
  </si>
  <si>
    <t>Volleyball Vamps</t>
  </si>
  <si>
    <t>Wagers/Scadden - SCRB</t>
  </si>
  <si>
    <t>Fridays</t>
  </si>
  <si>
    <t>Schier Lab - MCB</t>
  </si>
  <si>
    <t>ancarte@g.harvard.edu</t>
  </si>
  <si>
    <t>Weds 3-5 PM</t>
  </si>
  <si>
    <t>Noisy Intermediate Scale Quantum Players (NISQP)</t>
  </si>
  <si>
    <t>Lukin, Park, and Loncar labs - SEAS/Physics</t>
  </si>
  <si>
    <t>Monday 12-2</t>
  </si>
  <si>
    <t>Tiffany Lee</t>
  </si>
  <si>
    <t>tiffany_lee@harvard.edu</t>
  </si>
  <si>
    <t>Tuesdays @12</t>
  </si>
  <si>
    <t>EH&amp;S</t>
  </si>
  <si>
    <t>Desai Lab - OEB</t>
  </si>
  <si>
    <t>Thursday 3-5</t>
  </si>
  <si>
    <t>The Maharajahs</t>
  </si>
  <si>
    <t>Mahadevan lab - SEAS</t>
  </si>
  <si>
    <t>Fun-culo</t>
  </si>
  <si>
    <t>Murray Lab - MCB</t>
  </si>
  <si>
    <t>Marco Fumasoni</t>
  </si>
  <si>
    <t>marcofumasoni@fas.harvard.edu</t>
  </si>
  <si>
    <t>Monday 12-5</t>
  </si>
  <si>
    <t>HMMERheads</t>
  </si>
  <si>
    <t>Eddy/Bellono Labs - MCB</t>
  </si>
  <si>
    <t>Wednesday at 10 AM and Tuesday 1 PM</t>
  </si>
  <si>
    <t>Loncar Group</t>
  </si>
  <si>
    <t>Loncar/Lukin - Physics/SEAS</t>
  </si>
  <si>
    <t>Bart Machielse</t>
  </si>
  <si>
    <t>bmachielse@g.harvard.edu</t>
  </si>
  <si>
    <t>Thunderholes 5-Margo: Massively Automated Realtime Game-winning vOlleyball</t>
  </si>
  <si>
    <t>DeBivort Lab - OEB</t>
  </si>
  <si>
    <t>Matt Smith</t>
  </si>
  <si>
    <t>Myers Lab - Chemistry</t>
  </si>
  <si>
    <t>Porter Ladley</t>
  </si>
  <si>
    <t>rpladley@g.harvard.edu</t>
  </si>
  <si>
    <t>Cohen lab -CCB/Physics</t>
  </si>
  <si>
    <t>harold.m.mcnamara@gmail.com</t>
  </si>
  <si>
    <t>Mondays 4-6</t>
  </si>
  <si>
    <t xml:space="preserve">Pseudopods </t>
  </si>
  <si>
    <t>COBRAKAI</t>
  </si>
  <si>
    <t>Mondays at 12</t>
  </si>
  <si>
    <t>Lee Lab</t>
  </si>
  <si>
    <t>Lee Lab - SCRB</t>
  </si>
  <si>
    <t>Elisabeth Ricci</t>
  </si>
  <si>
    <t>ericci-blair@fas.harvard.edu</t>
  </si>
  <si>
    <t>Thursdays</t>
  </si>
  <si>
    <t>B8</t>
  </si>
  <si>
    <t>A8</t>
  </si>
  <si>
    <t>C13</t>
  </si>
  <si>
    <t>D13</t>
  </si>
  <si>
    <t>Before 11</t>
  </si>
  <si>
    <t>A8-B8</t>
  </si>
  <si>
    <t>A7-B8</t>
  </si>
  <si>
    <t>A8-B1</t>
  </si>
  <si>
    <t>A6-B8</t>
  </si>
  <si>
    <t>A5-B8</t>
  </si>
  <si>
    <t>A4-B8</t>
  </si>
  <si>
    <t>A1-B8</t>
  </si>
  <si>
    <t>A8-B2</t>
  </si>
  <si>
    <t>A8-B3</t>
  </si>
  <si>
    <t>A8-B4</t>
  </si>
  <si>
    <t>A3-B8</t>
  </si>
  <si>
    <t>A8-B5</t>
  </si>
  <si>
    <t>A2-B8</t>
  </si>
  <si>
    <t>A8-B6</t>
  </si>
  <si>
    <t>A3-B2</t>
  </si>
  <si>
    <t>A4-B3</t>
  </si>
  <si>
    <t>A5-B4</t>
  </si>
  <si>
    <t>A6-B5</t>
  </si>
  <si>
    <t>A7-B6</t>
  </si>
  <si>
    <t>A8-B7</t>
  </si>
  <si>
    <t>C13-D13</t>
  </si>
  <si>
    <t>C6-D13</t>
  </si>
  <si>
    <t>C7-D13</t>
  </si>
  <si>
    <t>C8-D13</t>
  </si>
  <si>
    <t>C9-D13</t>
  </si>
  <si>
    <t>C10-D13</t>
  </si>
  <si>
    <t>C11-D13</t>
  </si>
  <si>
    <t>C12-D13</t>
  </si>
  <si>
    <t>C13-D1</t>
  </si>
  <si>
    <t>C13-D2</t>
  </si>
  <si>
    <t>C13-D3</t>
  </si>
  <si>
    <t>C13-D4</t>
  </si>
  <si>
    <t>C13-D5</t>
  </si>
  <si>
    <t>C13-D6</t>
  </si>
  <si>
    <t>C13-D7</t>
  </si>
  <si>
    <t>C7-D6</t>
  </si>
  <si>
    <t>Myers Lab</t>
  </si>
  <si>
    <t>AW</t>
  </si>
  <si>
    <t>AL</t>
  </si>
  <si>
    <t>BW</t>
  </si>
  <si>
    <t>BL</t>
  </si>
  <si>
    <t>C7-D9</t>
  </si>
  <si>
    <t>C4-D12</t>
  </si>
  <si>
    <t>Lewis Picard</t>
  </si>
  <si>
    <t>lewispicard@gmail.com</t>
  </si>
  <si>
    <t>Kate Shulgina</t>
  </si>
  <si>
    <t>shulgina@g.harvard.edu</t>
  </si>
  <si>
    <t>Dung 1</t>
  </si>
  <si>
    <t>Dung 2</t>
  </si>
  <si>
    <t>Dung 3</t>
  </si>
  <si>
    <t>Dung 4</t>
  </si>
  <si>
    <t>Dung 5</t>
  </si>
  <si>
    <t>Dung 6</t>
  </si>
  <si>
    <t>Dung 7</t>
  </si>
  <si>
    <t>Dung 8</t>
  </si>
  <si>
    <t>Eliminated</t>
  </si>
  <si>
    <t>Feodor Price</t>
  </si>
  <si>
    <t>feodor_price@harvard.edu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</si>
</sst>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9"/>
      <name val="Microsoft Sans Serif"/>
      <family val="2"/>
    </font>
    <font>
      <sz val="9"/>
      <name val="Microsoft Sans Serif"/>
      <family val="2"/>
    </font>
    <font>
      <u/>
      <sz val="10"/>
      <color indexed="12"/>
      <name val="Arial"/>
      <family val="2"/>
    </font>
    <font>
      <u/>
      <sz val="9"/>
      <color indexed="12"/>
      <name val="Microsoft Sans Serif"/>
      <family val="2"/>
    </font>
    <font>
      <sz val="9"/>
      <color indexed="10"/>
      <name val="Microsoft Sans Serif"/>
      <family val="2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2"/>
      <color rgb="FF000000"/>
      <name val="Cambria"/>
      <family val="1"/>
      <scheme val="major"/>
    </font>
    <font>
      <sz val="12"/>
      <color rgb="FF000000"/>
      <name val="Calibri"/>
      <family val="2"/>
      <scheme val="minor"/>
    </font>
    <font>
      <sz val="12"/>
      <name val="Cambria"/>
      <scheme val="major"/>
    </font>
    <font>
      <sz val="9"/>
      <name val="Microsoft Sans Serif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0" fillId="0" borderId="0" xfId="0" applyFont="1" applyAlignment="1">
      <alignment wrapText="1"/>
    </xf>
    <xf numFmtId="0" fontId="2" fillId="0" borderId="0" xfId="0" applyFont="1"/>
    <xf numFmtId="0" fontId="0" fillId="0" borderId="0" xfId="0" applyFill="1"/>
    <xf numFmtId="0" fontId="4" fillId="3" borderId="0" xfId="1" applyFont="1" applyFill="1" applyAlignment="1">
      <alignment horizontal="left"/>
    </xf>
    <xf numFmtId="0" fontId="5" fillId="3" borderId="0" xfId="1" applyFont="1" applyFill="1" applyAlignment="1">
      <alignment wrapText="1"/>
    </xf>
    <xf numFmtId="0" fontId="5" fillId="0" borderId="0" xfId="1" applyFont="1" applyFill="1" applyAlignment="1">
      <alignment wrapText="1"/>
    </xf>
    <xf numFmtId="0" fontId="5" fillId="0" borderId="0" xfId="1" applyFont="1" applyFill="1" applyAlignment="1">
      <alignment horizontal="center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left" wrapText="1"/>
    </xf>
    <xf numFmtId="0" fontId="5" fillId="0" borderId="0" xfId="1" applyFont="1" applyAlignment="1">
      <alignment wrapText="1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left" wrapText="1"/>
    </xf>
    <xf numFmtId="0" fontId="5" fillId="0" borderId="0" xfId="1" applyFont="1" applyFill="1" applyAlignment="1">
      <alignment horizontal="left" wrapText="1"/>
    </xf>
    <xf numFmtId="0" fontId="8" fillId="0" borderId="0" xfId="1" applyFont="1" applyAlignment="1">
      <alignment wrapText="1"/>
    </xf>
    <xf numFmtId="0" fontId="9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0" fontId="12" fillId="2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9" fillId="4" borderId="0" xfId="0" applyFont="1" applyFill="1" applyAlignment="1">
      <alignment wrapText="1"/>
    </xf>
    <xf numFmtId="0" fontId="12" fillId="4" borderId="0" xfId="0" applyFont="1" applyFill="1" applyAlignment="1">
      <alignment wrapText="1"/>
    </xf>
    <xf numFmtId="0" fontId="9" fillId="4" borderId="0" xfId="0" applyFont="1" applyFill="1"/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wrapText="1"/>
    </xf>
    <xf numFmtId="0" fontId="12" fillId="2" borderId="0" xfId="0" applyFont="1" applyFill="1" applyAlignment="1">
      <alignment horizontal="left" wrapText="1"/>
    </xf>
    <xf numFmtId="0" fontId="9" fillId="0" borderId="0" xfId="0" applyFont="1" applyAlignment="1">
      <alignment vertical="center" wrapText="1"/>
    </xf>
    <xf numFmtId="0" fontId="13" fillId="0" borderId="0" xfId="0" applyFont="1"/>
    <xf numFmtId="0" fontId="12" fillId="0" borderId="0" xfId="0" applyFont="1" applyAlignment="1">
      <alignment wrapText="1"/>
    </xf>
    <xf numFmtId="0" fontId="9" fillId="0" borderId="0" xfId="0" applyFont="1" applyFill="1" applyAlignment="1">
      <alignment wrapText="1"/>
    </xf>
    <xf numFmtId="0" fontId="7" fillId="0" borderId="0" xfId="2" applyFont="1" applyFill="1" applyAlignment="1" applyProtection="1">
      <alignment wrapText="1"/>
    </xf>
    <xf numFmtId="0" fontId="6" fillId="0" borderId="0" xfId="2" applyAlignment="1" applyProtection="1"/>
    <xf numFmtId="0" fontId="1" fillId="0" borderId="0" xfId="0" applyFont="1"/>
    <xf numFmtId="0" fontId="14" fillId="0" borderId="0" xfId="0" applyFont="1"/>
    <xf numFmtId="0" fontId="6" fillId="0" borderId="0" xfId="2" applyAlignment="1" applyProtection="1">
      <alignment wrapText="1"/>
    </xf>
    <xf numFmtId="0" fontId="9" fillId="5" borderId="0" xfId="0" applyFont="1" applyFill="1" applyAlignment="1">
      <alignment wrapText="1"/>
    </xf>
    <xf numFmtId="0" fontId="15" fillId="0" borderId="0" xfId="1" applyFont="1" applyFill="1" applyAlignment="1">
      <alignment wrapText="1"/>
    </xf>
    <xf numFmtId="0" fontId="16" fillId="0" borderId="0" xfId="1" applyFont="1" applyFill="1" applyAlignment="1">
      <alignment wrapText="1"/>
    </xf>
    <xf numFmtId="0" fontId="16" fillId="0" borderId="0" xfId="1" applyFont="1" applyFill="1" applyAlignment="1">
      <alignment horizontal="center" wrapText="1"/>
    </xf>
    <xf numFmtId="0" fontId="16" fillId="0" borderId="0" xfId="1" applyNumberFormat="1" applyFont="1" applyFill="1" applyAlignment="1">
      <alignment horizontal="center" wrapText="1"/>
    </xf>
    <xf numFmtId="0" fontId="16" fillId="0" borderId="0" xfId="1" applyFont="1" applyFill="1" applyAlignment="1">
      <alignment horizontal="left" wrapText="1"/>
    </xf>
    <xf numFmtId="0" fontId="4" fillId="0" borderId="1" xfId="1" applyFont="1" applyBorder="1" applyAlignment="1">
      <alignment horizont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Sans Serif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8:T50" totalsRowShown="0" headerRowDxfId="20" dataDxfId="19" headerRowCellStyle="Normal 2" dataCellStyle="Normal 2">
  <autoFilter ref="B8:T50" xr:uid="{00000000-0009-0000-0100-000001000000}"/>
  <sortState xmlns:xlrd2="http://schemas.microsoft.com/office/spreadsheetml/2017/richdata2" ref="B9:T50">
    <sortCondition descending="1" ref="S8:S50"/>
  </sortState>
  <tableColumns count="19">
    <tableColumn id="1" xr3:uid="{00000000-0010-0000-0000-000001000000}" name="Team #" dataDxfId="18" dataCellStyle="Normal 2"/>
    <tableColumn id="2" xr3:uid="{00000000-0010-0000-0000-000002000000}" name="Team name" dataDxfId="17" dataCellStyle="Normal 2"/>
    <tableColumn id="3" xr3:uid="{00000000-0010-0000-0000-000003000000}" name="Lab" dataDxfId="16" dataCellStyle="Normal 2"/>
    <tableColumn id="4" xr3:uid="{00000000-0010-0000-0000-000004000000}" name="Captain" dataDxfId="15" dataCellStyle="Normal 2"/>
    <tableColumn id="5" xr3:uid="{00000000-0010-0000-0000-000005000000}" name="E-mail" dataDxfId="14"/>
    <tableColumn id="6" xr3:uid="{00000000-0010-0000-0000-000006000000}" name="Scheduling conflicts" dataDxfId="13" dataCellStyle="Normal 2"/>
    <tableColumn id="7" xr3:uid="{00000000-0010-0000-0000-000007000000}" name="1" dataDxfId="12" dataCellStyle="Normal 2"/>
    <tableColumn id="8" xr3:uid="{00000000-0010-0000-0000-000008000000}" name="2" dataDxfId="11" dataCellStyle="Normal 2"/>
    <tableColumn id="9" xr3:uid="{00000000-0010-0000-0000-000009000000}" name="3" dataDxfId="10" dataCellStyle="Normal 2"/>
    <tableColumn id="10" xr3:uid="{00000000-0010-0000-0000-00000A000000}" name="4" dataDxfId="9" dataCellStyle="Normal 2"/>
    <tableColumn id="11" xr3:uid="{00000000-0010-0000-0000-00000B000000}" name="5" dataDxfId="8" dataCellStyle="Normal 2"/>
    <tableColumn id="12" xr3:uid="{00000000-0010-0000-0000-00000C000000}" name="6" dataDxfId="7" dataCellStyle="Normal 2"/>
    <tableColumn id="13" xr3:uid="{00000000-0010-0000-0000-00000D000000}" name="7" dataDxfId="6" dataCellStyle="Normal 2"/>
    <tableColumn id="14" xr3:uid="{00000000-0010-0000-0000-00000E000000}" name="8" dataDxfId="5" dataCellStyle="Normal 2"/>
    <tableColumn id="15" xr3:uid="{00000000-0010-0000-0000-00000F000000}" name="Column1" dataDxfId="4" dataCellStyle="Normal 2"/>
    <tableColumn id="21" xr3:uid="{00000000-0010-0000-0000-000015000000}" name="TOTAL wins" dataDxfId="3" dataCellStyle="Normal 2">
      <calculatedColumnFormula>COUNTIF( Table1[[#This Row],[1]:[8]], "AW")</calculatedColumnFormula>
    </tableColumn>
    <tableColumn id="22" xr3:uid="{00000000-0010-0000-0000-000016000000}" name="TOTAL losses" dataDxfId="2" dataCellStyle="Normal 2">
      <calculatedColumnFormula>COUNTIF(Table1[[#This Row],[1]:[8]],"AL")</calculatedColumnFormula>
    </tableColumn>
    <tableColumn id="23" xr3:uid="{00000000-0010-0000-0000-000017000000}" name="POINTS" dataDxfId="1" dataCellStyle="Normal 2">
      <calculatedColumnFormula>SUM((Table1[[#This Row],[TOTAL wins]]*3)+(Table1[[#This Row],[TOTAL losses]]*1)+(Table1[[#This Row],[FORFEITS]]*-2))</calculatedColumnFormula>
    </tableColumn>
    <tableColumn id="24" xr3:uid="{00000000-0010-0000-0000-000018000000}" name="FORFEITS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arkley@g.harvard.edu" TargetMode="External"/><Relationship Id="rId13" Type="http://schemas.openxmlformats.org/officeDocument/2006/relationships/hyperlink" Target="mailto:ggonzalez@college.harvard.edu" TargetMode="External"/><Relationship Id="rId18" Type="http://schemas.openxmlformats.org/officeDocument/2006/relationships/hyperlink" Target="mailto:mbhaskar@g.harvard.edu" TargetMode="External"/><Relationship Id="rId26" Type="http://schemas.openxmlformats.org/officeDocument/2006/relationships/hyperlink" Target="mailto:feodor_price@harvard.edu" TargetMode="External"/><Relationship Id="rId3" Type="http://schemas.openxmlformats.org/officeDocument/2006/relationships/hyperlink" Target="mailto:sneal@g.harvard.edu" TargetMode="External"/><Relationship Id="rId21" Type="http://schemas.openxmlformats.org/officeDocument/2006/relationships/hyperlink" Target="mailto:rpladley@g.harvard.edu" TargetMode="External"/><Relationship Id="rId7" Type="http://schemas.openxmlformats.org/officeDocument/2006/relationships/hyperlink" Target="mailto:efell@g.harvard.edu" TargetMode="External"/><Relationship Id="rId12" Type="http://schemas.openxmlformats.org/officeDocument/2006/relationships/hyperlink" Target="mailto:rweeks@g.harvard.edu" TargetMode="External"/><Relationship Id="rId17" Type="http://schemas.openxmlformats.org/officeDocument/2006/relationships/hyperlink" Target="mailto:ancarte@g.harvard.edu" TargetMode="External"/><Relationship Id="rId25" Type="http://schemas.openxmlformats.org/officeDocument/2006/relationships/hyperlink" Target="mailto:shulgina@g.harvard.edu" TargetMode="External"/><Relationship Id="rId2" Type="http://schemas.openxmlformats.org/officeDocument/2006/relationships/hyperlink" Target="mailto:kumaresh_krishnan@g.harvard.edu" TargetMode="External"/><Relationship Id="rId16" Type="http://schemas.openxmlformats.org/officeDocument/2006/relationships/hyperlink" Target="mailto:davidmelancon@g.harvard.edu" TargetMode="External"/><Relationship Id="rId20" Type="http://schemas.openxmlformats.org/officeDocument/2006/relationships/hyperlink" Target="mailto:bmachielse@g.harvard.edu" TargetMode="External"/><Relationship Id="rId1" Type="http://schemas.openxmlformats.org/officeDocument/2006/relationships/hyperlink" Target="mailto:jgersony@g.harvard.edu" TargetMode="External"/><Relationship Id="rId6" Type="http://schemas.openxmlformats.org/officeDocument/2006/relationships/hyperlink" Target="mailto:tscarpelli@g.harvard.edu" TargetMode="External"/><Relationship Id="rId11" Type="http://schemas.openxmlformats.org/officeDocument/2006/relationships/hyperlink" Target="mailto:rengelke@g.harvard.edu" TargetMode="External"/><Relationship Id="rId24" Type="http://schemas.openxmlformats.org/officeDocument/2006/relationships/hyperlink" Target="mailto:lewispicard@gmail.com" TargetMode="External"/><Relationship Id="rId5" Type="http://schemas.openxmlformats.org/officeDocument/2006/relationships/hyperlink" Target="mailto:tom.addison23@gmail.com" TargetMode="External"/><Relationship Id="rId15" Type="http://schemas.openxmlformats.org/officeDocument/2006/relationships/hyperlink" Target="mailto:bell@seas.harvard.edu" TargetMode="External"/><Relationship Id="rId23" Type="http://schemas.openxmlformats.org/officeDocument/2006/relationships/hyperlink" Target="mailto:abaldinger@oeb.harvard.edu" TargetMode="External"/><Relationship Id="rId10" Type="http://schemas.openxmlformats.org/officeDocument/2006/relationships/hyperlink" Target="mailto:awaiteyln@g.harvard.edu" TargetMode="External"/><Relationship Id="rId19" Type="http://schemas.openxmlformats.org/officeDocument/2006/relationships/hyperlink" Target="mailto:milo.s.johnson.13@gmail.com" TargetMode="External"/><Relationship Id="rId4" Type="http://schemas.openxmlformats.org/officeDocument/2006/relationships/hyperlink" Target="mailto:cochard@g.harvard.edu" TargetMode="External"/><Relationship Id="rId9" Type="http://schemas.openxmlformats.org/officeDocument/2006/relationships/hyperlink" Target="mailto:awaiteyln@g.harvard.edu" TargetMode="External"/><Relationship Id="rId14" Type="http://schemas.openxmlformats.org/officeDocument/2006/relationships/hyperlink" Target="mailto:ianhuntisaak@g.harvard.edu" TargetMode="External"/><Relationship Id="rId22" Type="http://schemas.openxmlformats.org/officeDocument/2006/relationships/hyperlink" Target="mailto:harold.m.mcnamara@gmail.com" TargetMode="External"/><Relationship Id="rId27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8.85546875" defaultRowHeight="15.75" x14ac:dyDescent="0.25"/>
  <cols>
    <col min="1" max="1" width="8.85546875" style="19"/>
    <col min="2" max="2" width="39.7109375" style="19" customWidth="1"/>
    <col min="3" max="3" width="31.28515625" style="19" bestFit="1" customWidth="1"/>
    <col min="4" max="4" width="24.5703125" style="19" bestFit="1" customWidth="1"/>
    <col min="5" max="5" width="38.42578125" style="19" bestFit="1" customWidth="1"/>
    <col min="6" max="16384" width="8.85546875" style="19"/>
  </cols>
  <sheetData>
    <row r="1" spans="1:5" s="17" customFormat="1" ht="19.5" customHeight="1" x14ac:dyDescent="0.25">
      <c r="A1" s="17" t="s">
        <v>29</v>
      </c>
      <c r="B1" s="18" t="s">
        <v>0</v>
      </c>
      <c r="C1" s="18" t="s">
        <v>1</v>
      </c>
      <c r="D1" s="17" t="s">
        <v>2</v>
      </c>
      <c r="E1" s="17" t="s">
        <v>3</v>
      </c>
    </row>
    <row r="2" spans="1:5" x14ac:dyDescent="0.25">
      <c r="A2" s="19" t="s">
        <v>15</v>
      </c>
      <c r="B2" s="36" t="s">
        <v>231</v>
      </c>
      <c r="C2" s="19" t="s">
        <v>233</v>
      </c>
      <c r="D2" s="19" t="s">
        <v>443</v>
      </c>
      <c r="E2" s="34" t="s">
        <v>444</v>
      </c>
    </row>
    <row r="3" spans="1:5" x14ac:dyDescent="0.25">
      <c r="A3" s="19" t="s">
        <v>17</v>
      </c>
      <c r="B3" s="36" t="s">
        <v>234</v>
      </c>
      <c r="C3" s="20" t="s">
        <v>235</v>
      </c>
      <c r="D3" s="19" t="s">
        <v>236</v>
      </c>
      <c r="E3" t="s">
        <v>237</v>
      </c>
    </row>
    <row r="4" spans="1:5" x14ac:dyDescent="0.25">
      <c r="A4" s="19" t="s">
        <v>19</v>
      </c>
      <c r="B4" t="s">
        <v>241</v>
      </c>
      <c r="C4" s="20" t="s">
        <v>242</v>
      </c>
      <c r="D4" s="19" t="s">
        <v>243</v>
      </c>
      <c r="E4" s="34" t="s">
        <v>244</v>
      </c>
    </row>
    <row r="5" spans="1:5" x14ac:dyDescent="0.25">
      <c r="A5" s="19" t="s">
        <v>21</v>
      </c>
      <c r="B5" s="19" t="s">
        <v>250</v>
      </c>
      <c r="C5" s="19" t="s">
        <v>251</v>
      </c>
      <c r="D5" s="19" t="s">
        <v>252</v>
      </c>
      <c r="E5" s="37" t="s">
        <v>253</v>
      </c>
    </row>
    <row r="6" spans="1:5" x14ac:dyDescent="0.25">
      <c r="A6" s="19" t="s">
        <v>23</v>
      </c>
      <c r="B6" s="19" t="s">
        <v>155</v>
      </c>
      <c r="C6" s="30" t="s">
        <v>271</v>
      </c>
      <c r="D6" s="19" t="s">
        <v>272</v>
      </c>
      <c r="E6" s="19" t="s">
        <v>4</v>
      </c>
    </row>
    <row r="7" spans="1:5" x14ac:dyDescent="0.25">
      <c r="A7" s="19" t="s">
        <v>25</v>
      </c>
      <c r="B7" s="20" t="s">
        <v>274</v>
      </c>
      <c r="C7" s="20" t="s">
        <v>275</v>
      </c>
      <c r="D7" s="19" t="s">
        <v>276</v>
      </c>
      <c r="E7" s="19" t="s">
        <v>277</v>
      </c>
    </row>
    <row r="8" spans="1:5" x14ac:dyDescent="0.25">
      <c r="A8" s="19" t="s">
        <v>27</v>
      </c>
      <c r="B8" t="s">
        <v>278</v>
      </c>
      <c r="C8" s="20" t="s">
        <v>279</v>
      </c>
      <c r="D8" s="19" t="s">
        <v>280</v>
      </c>
      <c r="E8" s="34" t="s">
        <v>281</v>
      </c>
    </row>
    <row r="9" spans="1:5" x14ac:dyDescent="0.25">
      <c r="A9" s="19" t="s">
        <v>383</v>
      </c>
      <c r="B9" s="19" t="s">
        <v>301</v>
      </c>
      <c r="C9" s="19" t="s">
        <v>302</v>
      </c>
      <c r="D9" s="19" t="s">
        <v>303</v>
      </c>
      <c r="E9" s="37" t="s">
        <v>304</v>
      </c>
    </row>
    <row r="10" spans="1:5" x14ac:dyDescent="0.25">
      <c r="A10" s="19" t="s">
        <v>16</v>
      </c>
      <c r="B10" s="19" t="s">
        <v>306</v>
      </c>
      <c r="C10" s="19" t="s">
        <v>307</v>
      </c>
      <c r="D10" s="19" t="s">
        <v>308</v>
      </c>
      <c r="E10" s="37" t="s">
        <v>309</v>
      </c>
    </row>
    <row r="11" spans="1:5" x14ac:dyDescent="0.25">
      <c r="A11" s="19" t="s">
        <v>18</v>
      </c>
      <c r="B11" s="20" t="s">
        <v>320</v>
      </c>
      <c r="C11" s="20" t="s">
        <v>321</v>
      </c>
      <c r="D11" s="19" t="s">
        <v>322</v>
      </c>
      <c r="E11" s="37" t="s">
        <v>323</v>
      </c>
    </row>
    <row r="12" spans="1:5" x14ac:dyDescent="0.25">
      <c r="A12" s="19" t="s">
        <v>20</v>
      </c>
      <c r="B12" s="20" t="s">
        <v>333</v>
      </c>
      <c r="C12" s="20" t="s">
        <v>334</v>
      </c>
      <c r="D12" s="22" t="s">
        <v>162</v>
      </c>
      <c r="E12" s="34" t="s">
        <v>163</v>
      </c>
    </row>
    <row r="13" spans="1:5" ht="31.5" x14ac:dyDescent="0.25">
      <c r="A13" s="19" t="s">
        <v>22</v>
      </c>
      <c r="B13" s="20" t="s">
        <v>342</v>
      </c>
      <c r="C13" s="20" t="s">
        <v>343</v>
      </c>
      <c r="D13" s="19" t="s">
        <v>153</v>
      </c>
      <c r="E13" s="34" t="s">
        <v>154</v>
      </c>
    </row>
    <row r="14" spans="1:5" x14ac:dyDescent="0.25">
      <c r="A14" s="19" t="s">
        <v>24</v>
      </c>
      <c r="B14" s="20" t="s">
        <v>353</v>
      </c>
      <c r="C14" s="20" t="s">
        <v>354</v>
      </c>
      <c r="D14" s="19" t="s">
        <v>355</v>
      </c>
      <c r="E14" t="s">
        <v>356</v>
      </c>
    </row>
    <row r="15" spans="1:5" x14ac:dyDescent="0.25">
      <c r="A15" s="19" t="s">
        <v>26</v>
      </c>
      <c r="B15" s="16" t="s">
        <v>365</v>
      </c>
      <c r="C15" s="19" t="s">
        <v>366</v>
      </c>
      <c r="D15" s="19" t="s">
        <v>367</v>
      </c>
      <c r="E15" t="s">
        <v>12</v>
      </c>
    </row>
    <row r="16" spans="1:5" x14ac:dyDescent="0.25">
      <c r="A16" s="19" t="s">
        <v>28</v>
      </c>
      <c r="B16" s="16" t="s">
        <v>374</v>
      </c>
      <c r="C16" s="19" t="s">
        <v>156</v>
      </c>
      <c r="D16" s="19" t="s">
        <v>55</v>
      </c>
      <c r="E16" s="34" t="s">
        <v>56</v>
      </c>
    </row>
    <row r="17" spans="1:5" x14ac:dyDescent="0.25">
      <c r="A17" s="19" t="s">
        <v>382</v>
      </c>
      <c r="B17" s="16" t="s">
        <v>375</v>
      </c>
      <c r="C17" s="19" t="s">
        <v>348</v>
      </c>
      <c r="D17" s="19" t="s">
        <v>5</v>
      </c>
      <c r="E17" t="s">
        <v>6</v>
      </c>
    </row>
    <row r="18" spans="1:5" s="23" customFormat="1" x14ac:dyDescent="0.25">
      <c r="B18" s="24"/>
      <c r="C18" s="24"/>
      <c r="E18" s="25"/>
    </row>
    <row r="19" spans="1:5" x14ac:dyDescent="0.25">
      <c r="A19" s="19" t="s">
        <v>30</v>
      </c>
      <c r="B19" s="35" t="s">
        <v>151</v>
      </c>
      <c r="C19" s="19" t="s">
        <v>229</v>
      </c>
      <c r="D19" s="19" t="s">
        <v>13</v>
      </c>
      <c r="E19" s="34" t="s">
        <v>14</v>
      </c>
    </row>
    <row r="20" spans="1:5" x14ac:dyDescent="0.25">
      <c r="A20" s="19" t="s">
        <v>32</v>
      </c>
      <c r="B20" s="20" t="s">
        <v>238</v>
      </c>
      <c r="C20" s="20" t="s">
        <v>239</v>
      </c>
      <c r="D20" s="19" t="s">
        <v>240</v>
      </c>
      <c r="E20" t="s">
        <v>150</v>
      </c>
    </row>
    <row r="21" spans="1:5" x14ac:dyDescent="0.25">
      <c r="A21" s="19" t="s">
        <v>34</v>
      </c>
      <c r="B21" t="s">
        <v>164</v>
      </c>
      <c r="C21" s="20" t="s">
        <v>247</v>
      </c>
      <c r="D21" s="19" t="s">
        <v>248</v>
      </c>
      <c r="E21" s="34" t="s">
        <v>249</v>
      </c>
    </row>
    <row r="22" spans="1:5" x14ac:dyDescent="0.25">
      <c r="A22" s="19" t="s">
        <v>36</v>
      </c>
      <c r="B22" s="20" t="s">
        <v>254</v>
      </c>
      <c r="C22" s="20" t="s">
        <v>256</v>
      </c>
      <c r="D22" s="19" t="s">
        <v>160</v>
      </c>
      <c r="E22" s="34" t="s">
        <v>161</v>
      </c>
    </row>
    <row r="23" spans="1:5" x14ac:dyDescent="0.25">
      <c r="A23" s="19" t="s">
        <v>38</v>
      </c>
      <c r="B23" s="26" t="s">
        <v>257</v>
      </c>
      <c r="C23" s="27" t="s">
        <v>258</v>
      </c>
      <c r="D23" s="19" t="s">
        <v>259</v>
      </c>
      <c r="E23" s="37" t="s">
        <v>260</v>
      </c>
    </row>
    <row r="24" spans="1:5" x14ac:dyDescent="0.25">
      <c r="A24" s="19" t="s">
        <v>40</v>
      </c>
      <c r="B24" s="19" t="s">
        <v>262</v>
      </c>
      <c r="C24" s="19" t="s">
        <v>263</v>
      </c>
      <c r="D24" s="19" t="s">
        <v>264</v>
      </c>
      <c r="E24" s="37" t="s">
        <v>265</v>
      </c>
    </row>
    <row r="25" spans="1:5" x14ac:dyDescent="0.25">
      <c r="A25" s="19" t="s">
        <v>42</v>
      </c>
      <c r="B25" s="20" t="s">
        <v>267</v>
      </c>
      <c r="C25" s="20" t="s">
        <v>268</v>
      </c>
      <c r="D25" s="19" t="s">
        <v>269</v>
      </c>
      <c r="E25" s="37" t="s">
        <v>270</v>
      </c>
    </row>
    <row r="26" spans="1:5" ht="21.6" customHeight="1" x14ac:dyDescent="0.25">
      <c r="A26" s="19" t="s">
        <v>44</v>
      </c>
      <c r="B26" s="21" t="s">
        <v>8</v>
      </c>
      <c r="C26" s="20" t="s">
        <v>279</v>
      </c>
      <c r="D26" s="19" t="s">
        <v>280</v>
      </c>
      <c r="E26" s="34" t="s">
        <v>281</v>
      </c>
    </row>
    <row r="27" spans="1:5" ht="15.75" customHeight="1" x14ac:dyDescent="0.25">
      <c r="A27" s="19" t="s">
        <v>46</v>
      </c>
      <c r="B27" t="s">
        <v>283</v>
      </c>
      <c r="C27" s="21" t="s">
        <v>284</v>
      </c>
      <c r="D27" s="19" t="s">
        <v>285</v>
      </c>
      <c r="E27" s="19" t="s">
        <v>286</v>
      </c>
    </row>
    <row r="28" spans="1:5" x14ac:dyDescent="0.25">
      <c r="A28" s="19" t="s">
        <v>48</v>
      </c>
      <c r="B28" s="28" t="s">
        <v>287</v>
      </c>
      <c r="C28" s="21" t="s">
        <v>288</v>
      </c>
      <c r="D28" s="19" t="s">
        <v>289</v>
      </c>
      <c r="E28" s="34" t="s">
        <v>290</v>
      </c>
    </row>
    <row r="29" spans="1:5" x14ac:dyDescent="0.25">
      <c r="A29" s="19" t="s">
        <v>50</v>
      </c>
      <c r="B29" s="21" t="s">
        <v>292</v>
      </c>
      <c r="C29" s="21" t="s">
        <v>293</v>
      </c>
      <c r="D29" s="19" t="s">
        <v>294</v>
      </c>
      <c r="E29" t="s">
        <v>295</v>
      </c>
    </row>
    <row r="30" spans="1:5" x14ac:dyDescent="0.25">
      <c r="A30" s="19" t="s">
        <v>52</v>
      </c>
      <c r="B30" s="19" t="s">
        <v>297</v>
      </c>
      <c r="C30" s="19" t="s">
        <v>298</v>
      </c>
      <c r="D30" s="19" t="s">
        <v>299</v>
      </c>
      <c r="E30" s="19" t="s">
        <v>300</v>
      </c>
    </row>
    <row r="31" spans="1:5" x14ac:dyDescent="0.25">
      <c r="A31" s="19" t="s">
        <v>384</v>
      </c>
      <c r="B31" s="16" t="s">
        <v>311</v>
      </c>
      <c r="C31" s="19" t="s">
        <v>312</v>
      </c>
      <c r="D31" s="19" t="s">
        <v>313</v>
      </c>
      <c r="E31" s="19" t="s">
        <v>314</v>
      </c>
    </row>
    <row r="32" spans="1:5" x14ac:dyDescent="0.25">
      <c r="A32" s="19" t="s">
        <v>31</v>
      </c>
      <c r="B32" s="16" t="s">
        <v>316</v>
      </c>
      <c r="C32" s="19" t="s">
        <v>327</v>
      </c>
      <c r="D32" s="19" t="s">
        <v>317</v>
      </c>
      <c r="E32" s="34" t="s">
        <v>318</v>
      </c>
    </row>
    <row r="33" spans="1:5" x14ac:dyDescent="0.25">
      <c r="A33" s="19" t="s">
        <v>33</v>
      </c>
      <c r="B33" s="19" t="s">
        <v>325</v>
      </c>
      <c r="C33" s="19" t="s">
        <v>326</v>
      </c>
      <c r="D33" s="19" t="s">
        <v>328</v>
      </c>
      <c r="E33" t="s">
        <v>329</v>
      </c>
    </row>
    <row r="34" spans="1:5" x14ac:dyDescent="0.25">
      <c r="A34" s="19" t="s">
        <v>35</v>
      </c>
      <c r="B34" s="16" t="s">
        <v>331</v>
      </c>
      <c r="C34" s="20" t="s">
        <v>332</v>
      </c>
      <c r="D34" s="19" t="s">
        <v>430</v>
      </c>
      <c r="E34" s="34" t="s">
        <v>431</v>
      </c>
    </row>
    <row r="35" spans="1:5" x14ac:dyDescent="0.25">
      <c r="A35" s="19" t="s">
        <v>37</v>
      </c>
      <c r="B35" s="19" t="s">
        <v>336</v>
      </c>
      <c r="C35" s="19" t="s">
        <v>337</v>
      </c>
      <c r="D35" s="19" t="s">
        <v>10</v>
      </c>
      <c r="E35" t="s">
        <v>11</v>
      </c>
    </row>
    <row r="36" spans="1:5" x14ac:dyDescent="0.25">
      <c r="A36" s="19" t="s">
        <v>39</v>
      </c>
      <c r="B36" s="19" t="s">
        <v>7</v>
      </c>
      <c r="C36" s="19" t="s">
        <v>339</v>
      </c>
      <c r="D36" s="19" t="s">
        <v>152</v>
      </c>
      <c r="E36" s="37" t="s">
        <v>340</v>
      </c>
    </row>
    <row r="37" spans="1:5" x14ac:dyDescent="0.25">
      <c r="A37" s="19" t="s">
        <v>41</v>
      </c>
      <c r="B37" s="16" t="s">
        <v>9</v>
      </c>
      <c r="C37" s="27" t="s">
        <v>348</v>
      </c>
      <c r="D37" s="19" t="s">
        <v>345</v>
      </c>
      <c r="E37" s="19" t="s">
        <v>346</v>
      </c>
    </row>
    <row r="38" spans="1:5" x14ac:dyDescent="0.25">
      <c r="A38" s="19" t="s">
        <v>43</v>
      </c>
      <c r="B38" s="28" t="s">
        <v>157</v>
      </c>
      <c r="C38" s="21" t="s">
        <v>349</v>
      </c>
      <c r="D38" s="29" t="s">
        <v>158</v>
      </c>
      <c r="E38" s="34" t="s">
        <v>159</v>
      </c>
    </row>
    <row r="39" spans="1:5" x14ac:dyDescent="0.25">
      <c r="A39" s="19" t="s">
        <v>45</v>
      </c>
      <c r="B39" s="2" t="s">
        <v>351</v>
      </c>
      <c r="C39" s="2" t="s">
        <v>352</v>
      </c>
      <c r="D39" s="19" t="s">
        <v>165</v>
      </c>
      <c r="E39" t="s">
        <v>166</v>
      </c>
    </row>
    <row r="40" spans="1:5" x14ac:dyDescent="0.25">
      <c r="A40" s="19" t="s">
        <v>47</v>
      </c>
      <c r="B40" s="19" t="s">
        <v>358</v>
      </c>
      <c r="C40" s="19" t="s">
        <v>359</v>
      </c>
      <c r="D40" s="19" t="s">
        <v>432</v>
      </c>
      <c r="E40" s="34" t="s">
        <v>433</v>
      </c>
    </row>
    <row r="41" spans="1:5" x14ac:dyDescent="0.25">
      <c r="A41" s="19" t="s">
        <v>49</v>
      </c>
      <c r="B41" s="31" t="s">
        <v>361</v>
      </c>
      <c r="C41" s="31" t="s">
        <v>362</v>
      </c>
      <c r="D41" s="19" t="s">
        <v>363</v>
      </c>
      <c r="E41" s="34" t="s">
        <v>364</v>
      </c>
    </row>
    <row r="42" spans="1:5" x14ac:dyDescent="0.25">
      <c r="A42" s="19" t="s">
        <v>51</v>
      </c>
      <c r="B42" s="16"/>
      <c r="C42" t="s">
        <v>368</v>
      </c>
      <c r="D42" s="19" t="s">
        <v>369</v>
      </c>
      <c r="E42" s="34" t="s">
        <v>370</v>
      </c>
    </row>
    <row r="43" spans="1:5" x14ac:dyDescent="0.25">
      <c r="A43" s="19" t="s">
        <v>53</v>
      </c>
      <c r="B43" s="16" t="s">
        <v>377</v>
      </c>
      <c r="C43" t="s">
        <v>378</v>
      </c>
      <c r="D43" s="19" t="s">
        <v>379</v>
      </c>
      <c r="E43" s="34" t="s">
        <v>380</v>
      </c>
    </row>
    <row r="44" spans="1:5" x14ac:dyDescent="0.25">
      <c r="A44" s="19" t="s">
        <v>385</v>
      </c>
      <c r="B44" t="s">
        <v>371</v>
      </c>
      <c r="C44" s="16" t="s">
        <v>371</v>
      </c>
      <c r="D44" s="19" t="s">
        <v>57</v>
      </c>
      <c r="E44" s="37" t="s">
        <v>372</v>
      </c>
    </row>
    <row r="45" spans="1:5" x14ac:dyDescent="0.25">
      <c r="E45" s="16"/>
    </row>
    <row r="47" spans="1:5" x14ac:dyDescent="0.25">
      <c r="E47" s="16"/>
    </row>
    <row r="49" spans="2:2" x14ac:dyDescent="0.25">
      <c r="B49" s="16"/>
    </row>
  </sheetData>
  <hyperlinks>
    <hyperlink ref="E19" r:id="rId1" xr:uid="{6DC167DD-96CB-4B72-AAD0-7B862A367840}"/>
    <hyperlink ref="E4" r:id="rId2" xr:uid="{E170F91F-15B6-4F76-8C8E-F215ABD1146C}"/>
    <hyperlink ref="E21" r:id="rId3" xr:uid="{8966B75F-542E-4494-BD33-7BF8E91F1F88}"/>
    <hyperlink ref="E5" r:id="rId4" xr:uid="{DC1A110B-0995-46D1-B3AF-0EC3942F24F9}"/>
    <hyperlink ref="E22" r:id="rId5" xr:uid="{79156BF2-B126-4EE6-9CF5-7B7EE9E63AFE}"/>
    <hyperlink ref="E23" r:id="rId6" xr:uid="{B30DC225-DAB2-4F06-B822-9D5A27FD5475}"/>
    <hyperlink ref="E24" r:id="rId7" xr:uid="{358F385B-0666-4854-B2B8-36267666DF1D}"/>
    <hyperlink ref="E25" r:id="rId8" xr:uid="{560BCA57-7DE5-4CD8-A8D6-24F34BCF4E16}"/>
    <hyperlink ref="E8" r:id="rId9" xr:uid="{894664FB-7B06-4CD5-BF9F-31E661F8CA34}"/>
    <hyperlink ref="E26" r:id="rId10" xr:uid="{51258626-D819-47DF-BB8C-DF43387C4122}"/>
    <hyperlink ref="E28" r:id="rId11" xr:uid="{A6C431E1-61B6-410D-B097-975ED653135D}"/>
    <hyperlink ref="E9" r:id="rId12" xr:uid="{054B7652-E53A-4DB0-841E-BEF234520091}"/>
    <hyperlink ref="E10" r:id="rId13" xr:uid="{EC50AB66-71F5-42D5-A72B-7B66C769A364}"/>
    <hyperlink ref="E32" r:id="rId14" xr:uid="{6E0A8793-CB61-47EC-984B-FC76B815929B}"/>
    <hyperlink ref="E11" r:id="rId15" xr:uid="{D99FB6CC-EF41-40EC-B0B8-B524990A10E6}"/>
    <hyperlink ref="E12" r:id="rId16" xr:uid="{4EC473AE-1C07-4DCF-B89C-D2B914D711B9}"/>
    <hyperlink ref="E36" r:id="rId17" xr:uid="{DB676364-AB86-4AC6-B7F9-154EDDF65571}"/>
    <hyperlink ref="E13" r:id="rId18" xr:uid="{C4CCC23C-5D74-4016-9032-379AE867CB37}"/>
    <hyperlink ref="E38" r:id="rId19" xr:uid="{7639F4B5-7610-4373-9C58-4C8EC58E7D1A}"/>
    <hyperlink ref="E41" r:id="rId20" xr:uid="{6F4BF6E0-A2B5-40F5-92C5-4D010A13A746}"/>
    <hyperlink ref="E42" r:id="rId21" display="mailto:rpladley@g.harvard.edu" xr:uid="{D5AC932D-20C9-4AE0-B1C2-FB14CF386865}"/>
    <hyperlink ref="E44" r:id="rId22" xr:uid="{7876F77E-E0FE-4E31-A3FC-B6DE8DF7C00E}"/>
    <hyperlink ref="E16" r:id="rId23" xr:uid="{EEA1200B-40A0-4C5F-BCAF-61656919A2E2}"/>
    <hyperlink ref="E34" r:id="rId24" xr:uid="{A279B61C-040A-4F6E-A73F-4DF30036FBDF}"/>
    <hyperlink ref="E40" r:id="rId25" xr:uid="{D0C343E5-8A41-4963-87CA-05CD6EABAF28}"/>
    <hyperlink ref="E2" r:id="rId26" display="mailto:feodor_price@harvard.edu" xr:uid="{243F63DD-F9A9-4D2F-BA50-FD4080A282DB}"/>
  </hyperlinks>
  <printOptions gridLines="1"/>
  <pageMargins left="0.7" right="0.7" top="0.75" bottom="0.75" header="0.3" footer="0.3"/>
  <pageSetup orientation="landscape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4"/>
  <sheetViews>
    <sheetView workbookViewId="0">
      <selection activeCell="D18" sqref="D18"/>
    </sheetView>
  </sheetViews>
  <sheetFormatPr defaultRowHeight="15.75" x14ac:dyDescent="0.25"/>
  <cols>
    <col min="16" max="16" width="8.85546875" style="19"/>
    <col min="17" max="17" width="36.42578125" style="19" bestFit="1" customWidth="1"/>
    <col min="18" max="18" width="16" style="19" bestFit="1" customWidth="1"/>
  </cols>
  <sheetData>
    <row r="1" spans="1:18" ht="31.5" x14ac:dyDescent="0.25">
      <c r="P1" s="17" t="s">
        <v>29</v>
      </c>
      <c r="Q1" s="17" t="s">
        <v>54</v>
      </c>
      <c r="R1" s="17" t="s">
        <v>245</v>
      </c>
    </row>
    <row r="2" spans="1:18" x14ac:dyDescent="0.25">
      <c r="A2" s="1" t="s">
        <v>58</v>
      </c>
      <c r="B2" t="s">
        <v>59</v>
      </c>
      <c r="P2" s="19" t="s">
        <v>15</v>
      </c>
      <c r="Q2" s="36" t="s">
        <v>232</v>
      </c>
    </row>
    <row r="3" spans="1:18" x14ac:dyDescent="0.25">
      <c r="J3" s="3"/>
      <c r="K3" s="3"/>
      <c r="L3" s="3"/>
      <c r="M3" s="3"/>
      <c r="N3" s="3"/>
      <c r="P3" s="19" t="s">
        <v>17</v>
      </c>
    </row>
    <row r="4" spans="1:18" x14ac:dyDescent="0.25">
      <c r="A4" s="1">
        <v>1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172</v>
      </c>
      <c r="H4" s="3" t="s">
        <v>388</v>
      </c>
      <c r="I4" s="3" t="s">
        <v>389</v>
      </c>
      <c r="J4" s="3"/>
      <c r="K4" s="3"/>
      <c r="L4" s="3"/>
      <c r="M4" s="3"/>
      <c r="N4" s="3"/>
      <c r="P4" s="38" t="s">
        <v>19</v>
      </c>
      <c r="R4" t="s">
        <v>246</v>
      </c>
    </row>
    <row r="5" spans="1:18" x14ac:dyDescent="0.25">
      <c r="A5" s="1">
        <v>2</v>
      </c>
      <c r="B5" s="3" t="s">
        <v>71</v>
      </c>
      <c r="C5" s="3" t="s">
        <v>72</v>
      </c>
      <c r="D5" s="3" t="s">
        <v>73</v>
      </c>
      <c r="E5" s="3" t="s">
        <v>174</v>
      </c>
      <c r="F5" s="3" t="s">
        <v>175</v>
      </c>
      <c r="G5" s="3" t="s">
        <v>390</v>
      </c>
      <c r="H5" s="3" t="s">
        <v>173</v>
      </c>
      <c r="I5" s="3" t="s">
        <v>394</v>
      </c>
      <c r="J5" s="3"/>
      <c r="K5" s="3"/>
      <c r="L5" s="3"/>
      <c r="M5" s="3"/>
      <c r="N5" s="3"/>
      <c r="P5" s="19" t="s">
        <v>21</v>
      </c>
    </row>
    <row r="6" spans="1:18" x14ac:dyDescent="0.25">
      <c r="A6" s="1">
        <v>3</v>
      </c>
      <c r="B6" s="3" t="s">
        <v>168</v>
      </c>
      <c r="C6" s="3" t="s">
        <v>177</v>
      </c>
      <c r="D6" s="3" t="s">
        <v>178</v>
      </c>
      <c r="E6" s="3" t="s">
        <v>179</v>
      </c>
      <c r="F6" s="3" t="s">
        <v>391</v>
      </c>
      <c r="G6" s="3" t="s">
        <v>74</v>
      </c>
      <c r="H6" s="3" t="s">
        <v>176</v>
      </c>
      <c r="I6" s="3" t="s">
        <v>395</v>
      </c>
      <c r="J6" s="3"/>
      <c r="K6" s="3"/>
      <c r="L6" s="3"/>
      <c r="M6" s="3"/>
      <c r="N6" s="3"/>
      <c r="P6" s="19" t="s">
        <v>23</v>
      </c>
      <c r="Q6" s="19" t="s">
        <v>273</v>
      </c>
    </row>
    <row r="7" spans="1:18" x14ac:dyDescent="0.25">
      <c r="A7" s="1">
        <v>4</v>
      </c>
      <c r="B7" s="3" t="s">
        <v>169</v>
      </c>
      <c r="C7" s="3" t="s">
        <v>182</v>
      </c>
      <c r="D7" s="3" t="s">
        <v>183</v>
      </c>
      <c r="E7" s="3" t="s">
        <v>392</v>
      </c>
      <c r="F7" s="3" t="s">
        <v>70</v>
      </c>
      <c r="G7" s="3" t="s">
        <v>180</v>
      </c>
      <c r="H7" s="3" t="s">
        <v>181</v>
      </c>
      <c r="I7" s="3" t="s">
        <v>396</v>
      </c>
      <c r="J7" s="3"/>
      <c r="K7" s="3"/>
      <c r="L7" s="3"/>
      <c r="M7" s="3"/>
      <c r="N7" s="3"/>
      <c r="P7" s="19" t="s">
        <v>25</v>
      </c>
    </row>
    <row r="8" spans="1:18" x14ac:dyDescent="0.25">
      <c r="A8" s="1">
        <v>5</v>
      </c>
      <c r="B8" s="3" t="s">
        <v>60</v>
      </c>
      <c r="C8" s="3" t="s">
        <v>64</v>
      </c>
      <c r="D8" s="3" t="s">
        <v>62</v>
      </c>
      <c r="E8" s="3" t="s">
        <v>63</v>
      </c>
      <c r="F8" s="3" t="s">
        <v>61</v>
      </c>
      <c r="G8" s="3" t="s">
        <v>127</v>
      </c>
      <c r="H8" s="3" t="s">
        <v>167</v>
      </c>
      <c r="I8" s="3" t="s">
        <v>387</v>
      </c>
      <c r="J8" s="3"/>
      <c r="K8" s="3"/>
      <c r="L8" s="3"/>
      <c r="M8" s="3"/>
      <c r="N8" s="3"/>
      <c r="P8" s="19" t="s">
        <v>27</v>
      </c>
      <c r="Q8" s="19" t="s">
        <v>282</v>
      </c>
    </row>
    <row r="9" spans="1:18" x14ac:dyDescent="0.25">
      <c r="A9" s="1">
        <v>6</v>
      </c>
      <c r="B9" s="3" t="s">
        <v>171</v>
      </c>
      <c r="C9" s="3" t="s">
        <v>399</v>
      </c>
      <c r="D9" s="3" t="s">
        <v>189</v>
      </c>
      <c r="E9" s="3" t="s">
        <v>128</v>
      </c>
      <c r="F9" s="3" t="s">
        <v>190</v>
      </c>
      <c r="G9" s="3" t="s">
        <v>191</v>
      </c>
      <c r="H9" s="3" t="s">
        <v>192</v>
      </c>
      <c r="I9" s="3" t="s">
        <v>400</v>
      </c>
      <c r="J9" s="3"/>
      <c r="K9" s="3"/>
      <c r="L9" s="3"/>
      <c r="M9" s="3"/>
      <c r="N9" s="3"/>
      <c r="P9" s="19" t="s">
        <v>383</v>
      </c>
      <c r="Q9" s="19" t="s">
        <v>305</v>
      </c>
    </row>
    <row r="10" spans="1:18" x14ac:dyDescent="0.25">
      <c r="A10" s="1">
        <v>7</v>
      </c>
      <c r="B10" s="3" t="s">
        <v>393</v>
      </c>
      <c r="C10" s="3" t="s">
        <v>193</v>
      </c>
      <c r="D10" s="3" t="s">
        <v>401</v>
      </c>
      <c r="E10" s="3" t="s">
        <v>402</v>
      </c>
      <c r="F10" s="3" t="s">
        <v>403</v>
      </c>
      <c r="G10" s="3" t="s">
        <v>404</v>
      </c>
      <c r="H10" s="3" t="s">
        <v>405</v>
      </c>
      <c r="I10" s="3" t="s">
        <v>406</v>
      </c>
      <c r="J10" s="3"/>
      <c r="K10" s="3"/>
      <c r="L10" s="3"/>
      <c r="M10" s="3"/>
      <c r="N10" s="3"/>
      <c r="P10" s="19" t="s">
        <v>16</v>
      </c>
      <c r="Q10" s="19" t="s">
        <v>310</v>
      </c>
    </row>
    <row r="11" spans="1:18" x14ac:dyDescent="0.25">
      <c r="A11" s="1">
        <v>8</v>
      </c>
      <c r="B11" s="3" t="s">
        <v>170</v>
      </c>
      <c r="C11" s="3" t="s">
        <v>188</v>
      </c>
      <c r="D11" s="3" t="s">
        <v>397</v>
      </c>
      <c r="E11" s="3" t="s">
        <v>185</v>
      </c>
      <c r="F11" s="3" t="s">
        <v>184</v>
      </c>
      <c r="G11" s="3" t="s">
        <v>186</v>
      </c>
      <c r="H11" s="3" t="s">
        <v>187</v>
      </c>
      <c r="I11" s="3" t="s">
        <v>398</v>
      </c>
      <c r="J11" s="3"/>
      <c r="K11" s="3"/>
      <c r="L11" s="3"/>
      <c r="M11" s="3"/>
      <c r="N11" s="3"/>
      <c r="P11" s="19" t="s">
        <v>18</v>
      </c>
      <c r="Q11" s="19" t="s">
        <v>324</v>
      </c>
    </row>
    <row r="12" spans="1:18" x14ac:dyDescent="0.25">
      <c r="B12" s="3" t="s">
        <v>75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P12" s="19" t="s">
        <v>20</v>
      </c>
      <c r="Q12" s="19" t="s">
        <v>335</v>
      </c>
    </row>
    <row r="13" spans="1:18" x14ac:dyDescent="0.25">
      <c r="P13" s="19" t="s">
        <v>22</v>
      </c>
      <c r="Q13" s="19" t="s">
        <v>344</v>
      </c>
    </row>
    <row r="14" spans="1:18" x14ac:dyDescent="0.25">
      <c r="A14" s="1">
        <v>1</v>
      </c>
      <c r="B14" s="3" t="s">
        <v>89</v>
      </c>
      <c r="C14" s="3" t="s">
        <v>90</v>
      </c>
      <c r="D14" s="3" t="s">
        <v>91</v>
      </c>
      <c r="E14" s="3" t="s">
        <v>92</v>
      </c>
      <c r="F14" s="3" t="s">
        <v>194</v>
      </c>
      <c r="G14" s="3" t="s">
        <v>93</v>
      </c>
      <c r="H14" s="3" t="s">
        <v>94</v>
      </c>
      <c r="I14" s="3" t="s">
        <v>95</v>
      </c>
      <c r="J14" s="3" t="s">
        <v>96</v>
      </c>
      <c r="K14" s="3" t="s">
        <v>97</v>
      </c>
      <c r="L14" s="3" t="s">
        <v>98</v>
      </c>
      <c r="M14" s="3" t="s">
        <v>414</v>
      </c>
      <c r="N14" s="3" t="s">
        <v>415</v>
      </c>
      <c r="P14" s="19" t="s">
        <v>24</v>
      </c>
      <c r="Q14" s="19" t="s">
        <v>357</v>
      </c>
    </row>
    <row r="15" spans="1:18" x14ac:dyDescent="0.25">
      <c r="A15" s="1">
        <v>2</v>
      </c>
      <c r="B15" s="3" t="s">
        <v>99</v>
      </c>
      <c r="C15" s="3" t="s">
        <v>100</v>
      </c>
      <c r="D15" s="3" t="s">
        <v>101</v>
      </c>
      <c r="E15" s="3" t="s">
        <v>205</v>
      </c>
      <c r="F15" s="3" t="s">
        <v>199</v>
      </c>
      <c r="G15" s="3" t="s">
        <v>102</v>
      </c>
      <c r="H15" s="3" t="s">
        <v>422</v>
      </c>
      <c r="I15" s="3" t="s">
        <v>103</v>
      </c>
      <c r="J15" s="3" t="s">
        <v>104</v>
      </c>
      <c r="K15" s="3" t="s">
        <v>105</v>
      </c>
      <c r="L15" s="3" t="s">
        <v>413</v>
      </c>
      <c r="M15" s="3" t="s">
        <v>106</v>
      </c>
      <c r="N15" s="3" t="s">
        <v>416</v>
      </c>
      <c r="P15" s="19" t="s">
        <v>26</v>
      </c>
    </row>
    <row r="16" spans="1:18" x14ac:dyDescent="0.25">
      <c r="A16" s="1">
        <v>3</v>
      </c>
      <c r="B16" s="3" t="s">
        <v>107</v>
      </c>
      <c r="C16" s="3" t="s">
        <v>108</v>
      </c>
      <c r="D16" s="3" t="s">
        <v>109</v>
      </c>
      <c r="E16" s="3" t="s">
        <v>198</v>
      </c>
      <c r="F16" s="3" t="s">
        <v>110</v>
      </c>
      <c r="G16" s="3" t="s">
        <v>111</v>
      </c>
      <c r="H16" s="3" t="s">
        <v>112</v>
      </c>
      <c r="I16" s="3" t="s">
        <v>113</v>
      </c>
      <c r="J16" s="3" t="s">
        <v>114</v>
      </c>
      <c r="K16" s="3" t="s">
        <v>412</v>
      </c>
      <c r="L16" s="3" t="s">
        <v>115</v>
      </c>
      <c r="M16" s="3" t="s">
        <v>76</v>
      </c>
      <c r="N16" s="3" t="s">
        <v>417</v>
      </c>
      <c r="P16" s="19" t="s">
        <v>28</v>
      </c>
    </row>
    <row r="17" spans="1:18" x14ac:dyDescent="0.25">
      <c r="A17" s="1">
        <v>4</v>
      </c>
      <c r="B17" s="3" t="s">
        <v>116</v>
      </c>
      <c r="C17" s="3" t="s">
        <v>117</v>
      </c>
      <c r="D17" s="3" t="s">
        <v>118</v>
      </c>
      <c r="E17" s="3" t="s">
        <v>119</v>
      </c>
      <c r="F17" s="3" t="s">
        <v>120</v>
      </c>
      <c r="G17" s="3" t="s">
        <v>121</v>
      </c>
      <c r="H17" s="3" t="s">
        <v>122</v>
      </c>
      <c r="I17" s="3" t="s">
        <v>123</v>
      </c>
      <c r="J17" s="3" t="s">
        <v>411</v>
      </c>
      <c r="K17" s="3" t="s">
        <v>124</v>
      </c>
      <c r="L17" s="3" t="s">
        <v>125</v>
      </c>
      <c r="M17" s="3" t="s">
        <v>126</v>
      </c>
      <c r="N17" s="3" t="s">
        <v>418</v>
      </c>
      <c r="P17" s="38" t="s">
        <v>382</v>
      </c>
      <c r="R17" s="19" t="s">
        <v>376</v>
      </c>
    </row>
    <row r="18" spans="1:18" x14ac:dyDescent="0.25">
      <c r="A18" s="1">
        <v>5</v>
      </c>
      <c r="B18" s="3" t="s">
        <v>195</v>
      </c>
      <c r="C18" s="3" t="s">
        <v>203</v>
      </c>
      <c r="D18" s="3" t="s">
        <v>204</v>
      </c>
      <c r="E18" s="3" t="s">
        <v>429</v>
      </c>
      <c r="F18" s="3" t="s">
        <v>206</v>
      </c>
      <c r="G18" s="3" t="s">
        <v>207</v>
      </c>
      <c r="H18" s="3" t="s">
        <v>428</v>
      </c>
      <c r="I18" s="3" t="s">
        <v>410</v>
      </c>
      <c r="J18" s="3" t="s">
        <v>200</v>
      </c>
      <c r="K18" s="3" t="s">
        <v>210</v>
      </c>
      <c r="L18" s="3" t="s">
        <v>201</v>
      </c>
      <c r="M18" s="3" t="s">
        <v>202</v>
      </c>
      <c r="N18" s="3" t="s">
        <v>419</v>
      </c>
      <c r="P18" s="23"/>
      <c r="Q18" s="23"/>
      <c r="R18" s="23"/>
    </row>
    <row r="19" spans="1:18" x14ac:dyDescent="0.25">
      <c r="A19" s="1">
        <v>6</v>
      </c>
      <c r="B19" s="3" t="s">
        <v>196</v>
      </c>
      <c r="C19" s="3" t="s">
        <v>214</v>
      </c>
      <c r="D19" s="3" t="s">
        <v>215</v>
      </c>
      <c r="E19" s="3" t="s">
        <v>216</v>
      </c>
      <c r="F19" s="3" t="s">
        <v>217</v>
      </c>
      <c r="G19" s="3" t="s">
        <v>218</v>
      </c>
      <c r="H19" s="3" t="s">
        <v>409</v>
      </c>
      <c r="I19" s="3" t="s">
        <v>208</v>
      </c>
      <c r="J19" s="3" t="s">
        <v>209</v>
      </c>
      <c r="K19" s="3" t="s">
        <v>211</v>
      </c>
      <c r="L19" s="3" t="s">
        <v>212</v>
      </c>
      <c r="M19" s="3" t="s">
        <v>213</v>
      </c>
      <c r="N19" s="3" t="s">
        <v>420</v>
      </c>
      <c r="P19" s="19" t="s">
        <v>30</v>
      </c>
      <c r="Q19" s="35" t="s">
        <v>230</v>
      </c>
    </row>
    <row r="20" spans="1:18" x14ac:dyDescent="0.25">
      <c r="A20" s="1">
        <v>7</v>
      </c>
      <c r="B20" s="3" t="s">
        <v>197</v>
      </c>
      <c r="C20" s="3" t="s">
        <v>225</v>
      </c>
      <c r="D20" s="3" t="s">
        <v>226</v>
      </c>
      <c r="E20" s="3" t="s">
        <v>227</v>
      </c>
      <c r="F20" s="3" t="s">
        <v>228</v>
      </c>
      <c r="G20" s="3" t="s">
        <v>408</v>
      </c>
      <c r="H20" s="3" t="s">
        <v>219</v>
      </c>
      <c r="I20" s="3" t="s">
        <v>220</v>
      </c>
      <c r="J20" s="3" t="s">
        <v>221</v>
      </c>
      <c r="K20" s="3" t="s">
        <v>222</v>
      </c>
      <c r="L20" s="3" t="s">
        <v>223</v>
      </c>
      <c r="M20" s="3" t="s">
        <v>224</v>
      </c>
      <c r="N20" s="3" t="s">
        <v>421</v>
      </c>
      <c r="P20" s="19" t="s">
        <v>32</v>
      </c>
      <c r="Q20" s="16"/>
    </row>
    <row r="21" spans="1:18" x14ac:dyDescent="0.25">
      <c r="A21" s="1">
        <v>8</v>
      </c>
      <c r="B21" s="3" t="s">
        <v>77</v>
      </c>
      <c r="C21" s="3" t="s">
        <v>78</v>
      </c>
      <c r="D21" s="3" t="s">
        <v>79</v>
      </c>
      <c r="E21" s="3" t="s">
        <v>80</v>
      </c>
      <c r="F21" s="3" t="s">
        <v>81</v>
      </c>
      <c r="G21" s="3" t="s">
        <v>82</v>
      </c>
      <c r="H21" s="3" t="s">
        <v>83</v>
      </c>
      <c r="I21" s="3" t="s">
        <v>84</v>
      </c>
      <c r="J21" s="3" t="s">
        <v>85</v>
      </c>
      <c r="K21" s="3" t="s">
        <v>86</v>
      </c>
      <c r="L21" s="3" t="s">
        <v>87</v>
      </c>
      <c r="M21" s="3" t="s">
        <v>88</v>
      </c>
      <c r="N21" s="3" t="s">
        <v>407</v>
      </c>
      <c r="P21" s="19" t="s">
        <v>34</v>
      </c>
    </row>
    <row r="22" spans="1:18" x14ac:dyDescent="0.25">
      <c r="P22" s="19" t="s">
        <v>36</v>
      </c>
      <c r="Q22" t="s">
        <v>255</v>
      </c>
    </row>
    <row r="23" spans="1:18" x14ac:dyDescent="0.25">
      <c r="P23" s="19" t="s">
        <v>38</v>
      </c>
      <c r="Q23" s="19" t="s">
        <v>261</v>
      </c>
    </row>
    <row r="24" spans="1:18" x14ac:dyDescent="0.25">
      <c r="P24" s="19" t="s">
        <v>40</v>
      </c>
      <c r="Q24" s="19" t="s">
        <v>266</v>
      </c>
    </row>
    <row r="25" spans="1:18" x14ac:dyDescent="0.25">
      <c r="P25" s="19" t="s">
        <v>42</v>
      </c>
    </row>
    <row r="26" spans="1:18" x14ac:dyDescent="0.25">
      <c r="P26" s="19" t="s">
        <v>44</v>
      </c>
      <c r="Q26" s="19" t="s">
        <v>282</v>
      </c>
    </row>
    <row r="27" spans="1:18" x14ac:dyDescent="0.25">
      <c r="P27" s="19" t="s">
        <v>46</v>
      </c>
    </row>
    <row r="28" spans="1:18" x14ac:dyDescent="0.25">
      <c r="P28" s="19" t="s">
        <v>48</v>
      </c>
      <c r="Q28" s="19" t="s">
        <v>291</v>
      </c>
    </row>
    <row r="29" spans="1:18" x14ac:dyDescent="0.25">
      <c r="P29" s="19" t="s">
        <v>50</v>
      </c>
      <c r="Q29" s="19" t="s">
        <v>296</v>
      </c>
    </row>
    <row r="30" spans="1:18" x14ac:dyDescent="0.25">
      <c r="P30" s="19" t="s">
        <v>52</v>
      </c>
    </row>
    <row r="31" spans="1:18" x14ac:dyDescent="0.25">
      <c r="P31" s="19" t="s">
        <v>384</v>
      </c>
      <c r="Q31" s="36" t="s">
        <v>315</v>
      </c>
    </row>
    <row r="32" spans="1:18" x14ac:dyDescent="0.25">
      <c r="P32" s="19" t="s">
        <v>31</v>
      </c>
      <c r="Q32" s="19" t="s">
        <v>319</v>
      </c>
    </row>
    <row r="33" spans="16:18" x14ac:dyDescent="0.25">
      <c r="P33" s="19" t="s">
        <v>33</v>
      </c>
      <c r="Q33" s="19" t="s">
        <v>330</v>
      </c>
    </row>
    <row r="34" spans="16:18" x14ac:dyDescent="0.25">
      <c r="P34" s="19" t="s">
        <v>35</v>
      </c>
    </row>
    <row r="35" spans="16:18" x14ac:dyDescent="0.25">
      <c r="P35" s="19" t="s">
        <v>37</v>
      </c>
      <c r="Q35" s="19" t="s">
        <v>338</v>
      </c>
    </row>
    <row r="36" spans="16:18" x14ac:dyDescent="0.25">
      <c r="P36" s="19" t="s">
        <v>39</v>
      </c>
      <c r="Q36" s="19" t="s">
        <v>341</v>
      </c>
    </row>
    <row r="37" spans="16:18" x14ac:dyDescent="0.25">
      <c r="P37" s="38" t="s">
        <v>41</v>
      </c>
      <c r="R37" s="19" t="s">
        <v>347</v>
      </c>
    </row>
    <row r="38" spans="16:18" x14ac:dyDescent="0.25">
      <c r="P38" s="19" t="s">
        <v>43</v>
      </c>
      <c r="Q38" s="30" t="s">
        <v>350</v>
      </c>
    </row>
    <row r="39" spans="16:18" x14ac:dyDescent="0.25">
      <c r="P39" s="19" t="s">
        <v>45</v>
      </c>
      <c r="Q39" s="19" t="s">
        <v>386</v>
      </c>
    </row>
    <row r="40" spans="16:18" x14ac:dyDescent="0.25">
      <c r="P40" s="19" t="s">
        <v>47</v>
      </c>
      <c r="Q40" t="s">
        <v>360</v>
      </c>
    </row>
    <row r="41" spans="16:18" x14ac:dyDescent="0.25">
      <c r="P41" s="19" t="s">
        <v>49</v>
      </c>
    </row>
    <row r="42" spans="16:18" x14ac:dyDescent="0.25">
      <c r="P42" s="19" t="s">
        <v>51</v>
      </c>
    </row>
    <row r="43" spans="16:18" x14ac:dyDescent="0.25">
      <c r="P43" s="38" t="s">
        <v>53</v>
      </c>
      <c r="R43" s="19" t="s">
        <v>381</v>
      </c>
    </row>
    <row r="44" spans="16:18" x14ac:dyDescent="0.25">
      <c r="P44" s="19" t="s">
        <v>385</v>
      </c>
      <c r="Q44" s="19" t="s">
        <v>373</v>
      </c>
    </row>
  </sheetData>
  <pageMargins left="0.7" right="0.7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5"/>
  <sheetViews>
    <sheetView topLeftCell="A7" workbookViewId="0">
      <selection activeCell="C20" sqref="C20"/>
    </sheetView>
  </sheetViews>
  <sheetFormatPr defaultColWidth="12.5703125" defaultRowHeight="12.75" x14ac:dyDescent="0.2"/>
  <cols>
    <col min="1" max="1" width="12.5703125" style="10"/>
    <col min="2" max="2" width="11.140625" style="8" customWidth="1"/>
    <col min="3" max="3" width="39.140625" style="10" bestFit="1" customWidth="1"/>
    <col min="4" max="4" width="32.85546875" style="10" bestFit="1" customWidth="1"/>
    <col min="5" max="5" width="17.42578125" style="10" hidden="1" customWidth="1"/>
    <col min="6" max="6" width="53.42578125" style="10" hidden="1" customWidth="1"/>
    <col min="7" max="7" width="35.42578125" style="10" hidden="1" customWidth="1"/>
    <col min="8" max="15" width="6.7109375" style="8" bestFit="1" customWidth="1"/>
    <col min="16" max="16" width="3.85546875" style="8" hidden="1" customWidth="1"/>
    <col min="17" max="17" width="13.85546875" style="8" customWidth="1"/>
    <col min="18" max="18" width="15.5703125" style="8" customWidth="1"/>
    <col min="19" max="19" width="10.28515625" style="8" customWidth="1"/>
    <col min="20" max="20" width="12.5703125" style="9" customWidth="1"/>
    <col min="21" max="21" width="12.5703125" style="10" customWidth="1"/>
    <col min="22" max="251" width="12.5703125" style="10"/>
    <col min="252" max="252" width="8.42578125" style="10" customWidth="1"/>
    <col min="253" max="253" width="26" style="10" customWidth="1"/>
    <col min="254" max="254" width="26.7109375" style="10" customWidth="1"/>
    <col min="255" max="257" width="0" style="10" hidden="1" customWidth="1"/>
    <col min="258" max="265" width="3.85546875" style="10" customWidth="1"/>
    <col min="266" max="267" width="0" style="10" hidden="1" customWidth="1"/>
    <col min="268" max="268" width="3.85546875" style="10" customWidth="1"/>
    <col min="269" max="269" width="6.42578125" style="10" customWidth="1"/>
    <col min="270" max="270" width="7.85546875" style="10" customWidth="1"/>
    <col min="271" max="271" width="6.42578125" style="10" customWidth="1"/>
    <col min="272" max="272" width="7.42578125" style="10" customWidth="1"/>
    <col min="273" max="273" width="6.85546875" style="10" customWidth="1"/>
    <col min="274" max="274" width="7.5703125" style="10" customWidth="1"/>
    <col min="275" max="275" width="8.140625" style="10" customWidth="1"/>
    <col min="276" max="276" width="10.140625" style="10" customWidth="1"/>
    <col min="277" max="277" width="12.5703125" style="10" customWidth="1"/>
    <col min="278" max="507" width="12.5703125" style="10"/>
    <col min="508" max="508" width="8.42578125" style="10" customWidth="1"/>
    <col min="509" max="509" width="26" style="10" customWidth="1"/>
    <col min="510" max="510" width="26.7109375" style="10" customWidth="1"/>
    <col min="511" max="513" width="0" style="10" hidden="1" customWidth="1"/>
    <col min="514" max="521" width="3.85546875" style="10" customWidth="1"/>
    <col min="522" max="523" width="0" style="10" hidden="1" customWidth="1"/>
    <col min="524" max="524" width="3.85546875" style="10" customWidth="1"/>
    <col min="525" max="525" width="6.42578125" style="10" customWidth="1"/>
    <col min="526" max="526" width="7.85546875" style="10" customWidth="1"/>
    <col min="527" max="527" width="6.42578125" style="10" customWidth="1"/>
    <col min="528" max="528" width="7.42578125" style="10" customWidth="1"/>
    <col min="529" max="529" width="6.85546875" style="10" customWidth="1"/>
    <col min="530" max="530" width="7.5703125" style="10" customWidth="1"/>
    <col min="531" max="531" width="8.140625" style="10" customWidth="1"/>
    <col min="532" max="532" width="10.140625" style="10" customWidth="1"/>
    <col min="533" max="533" width="12.5703125" style="10" customWidth="1"/>
    <col min="534" max="763" width="12.5703125" style="10"/>
    <col min="764" max="764" width="8.42578125" style="10" customWidth="1"/>
    <col min="765" max="765" width="26" style="10" customWidth="1"/>
    <col min="766" max="766" width="26.7109375" style="10" customWidth="1"/>
    <col min="767" max="769" width="0" style="10" hidden="1" customWidth="1"/>
    <col min="770" max="777" width="3.85546875" style="10" customWidth="1"/>
    <col min="778" max="779" width="0" style="10" hidden="1" customWidth="1"/>
    <col min="780" max="780" width="3.85546875" style="10" customWidth="1"/>
    <col min="781" max="781" width="6.42578125" style="10" customWidth="1"/>
    <col min="782" max="782" width="7.85546875" style="10" customWidth="1"/>
    <col min="783" max="783" width="6.42578125" style="10" customWidth="1"/>
    <col min="784" max="784" width="7.42578125" style="10" customWidth="1"/>
    <col min="785" max="785" width="6.85546875" style="10" customWidth="1"/>
    <col min="786" max="786" width="7.5703125" style="10" customWidth="1"/>
    <col min="787" max="787" width="8.140625" style="10" customWidth="1"/>
    <col min="788" max="788" width="10.140625" style="10" customWidth="1"/>
    <col min="789" max="789" width="12.5703125" style="10" customWidth="1"/>
    <col min="790" max="1019" width="12.5703125" style="10"/>
    <col min="1020" max="1020" width="8.42578125" style="10" customWidth="1"/>
    <col min="1021" max="1021" width="26" style="10" customWidth="1"/>
    <col min="1022" max="1022" width="26.7109375" style="10" customWidth="1"/>
    <col min="1023" max="1025" width="0" style="10" hidden="1" customWidth="1"/>
    <col min="1026" max="1033" width="3.85546875" style="10" customWidth="1"/>
    <col min="1034" max="1035" width="0" style="10" hidden="1" customWidth="1"/>
    <col min="1036" max="1036" width="3.85546875" style="10" customWidth="1"/>
    <col min="1037" max="1037" width="6.42578125" style="10" customWidth="1"/>
    <col min="1038" max="1038" width="7.85546875" style="10" customWidth="1"/>
    <col min="1039" max="1039" width="6.42578125" style="10" customWidth="1"/>
    <col min="1040" max="1040" width="7.42578125" style="10" customWidth="1"/>
    <col min="1041" max="1041" width="6.85546875" style="10" customWidth="1"/>
    <col min="1042" max="1042" width="7.5703125" style="10" customWidth="1"/>
    <col min="1043" max="1043" width="8.140625" style="10" customWidth="1"/>
    <col min="1044" max="1044" width="10.140625" style="10" customWidth="1"/>
    <col min="1045" max="1045" width="12.5703125" style="10" customWidth="1"/>
    <col min="1046" max="1275" width="12.5703125" style="10"/>
    <col min="1276" max="1276" width="8.42578125" style="10" customWidth="1"/>
    <col min="1277" max="1277" width="26" style="10" customWidth="1"/>
    <col min="1278" max="1278" width="26.7109375" style="10" customWidth="1"/>
    <col min="1279" max="1281" width="0" style="10" hidden="1" customWidth="1"/>
    <col min="1282" max="1289" width="3.85546875" style="10" customWidth="1"/>
    <col min="1290" max="1291" width="0" style="10" hidden="1" customWidth="1"/>
    <col min="1292" max="1292" width="3.85546875" style="10" customWidth="1"/>
    <col min="1293" max="1293" width="6.42578125" style="10" customWidth="1"/>
    <col min="1294" max="1294" width="7.85546875" style="10" customWidth="1"/>
    <col min="1295" max="1295" width="6.42578125" style="10" customWidth="1"/>
    <col min="1296" max="1296" width="7.42578125" style="10" customWidth="1"/>
    <col min="1297" max="1297" width="6.85546875" style="10" customWidth="1"/>
    <col min="1298" max="1298" width="7.5703125" style="10" customWidth="1"/>
    <col min="1299" max="1299" width="8.140625" style="10" customWidth="1"/>
    <col min="1300" max="1300" width="10.140625" style="10" customWidth="1"/>
    <col min="1301" max="1301" width="12.5703125" style="10" customWidth="1"/>
    <col min="1302" max="1531" width="12.5703125" style="10"/>
    <col min="1532" max="1532" width="8.42578125" style="10" customWidth="1"/>
    <col min="1533" max="1533" width="26" style="10" customWidth="1"/>
    <col min="1534" max="1534" width="26.7109375" style="10" customWidth="1"/>
    <col min="1535" max="1537" width="0" style="10" hidden="1" customWidth="1"/>
    <col min="1538" max="1545" width="3.85546875" style="10" customWidth="1"/>
    <col min="1546" max="1547" width="0" style="10" hidden="1" customWidth="1"/>
    <col min="1548" max="1548" width="3.85546875" style="10" customWidth="1"/>
    <col min="1549" max="1549" width="6.42578125" style="10" customWidth="1"/>
    <col min="1550" max="1550" width="7.85546875" style="10" customWidth="1"/>
    <col min="1551" max="1551" width="6.42578125" style="10" customWidth="1"/>
    <col min="1552" max="1552" width="7.42578125" style="10" customWidth="1"/>
    <col min="1553" max="1553" width="6.85546875" style="10" customWidth="1"/>
    <col min="1554" max="1554" width="7.5703125" style="10" customWidth="1"/>
    <col min="1555" max="1555" width="8.140625" style="10" customWidth="1"/>
    <col min="1556" max="1556" width="10.140625" style="10" customWidth="1"/>
    <col min="1557" max="1557" width="12.5703125" style="10" customWidth="1"/>
    <col min="1558" max="1787" width="12.5703125" style="10"/>
    <col min="1788" max="1788" width="8.42578125" style="10" customWidth="1"/>
    <col min="1789" max="1789" width="26" style="10" customWidth="1"/>
    <col min="1790" max="1790" width="26.7109375" style="10" customWidth="1"/>
    <col min="1791" max="1793" width="0" style="10" hidden="1" customWidth="1"/>
    <col min="1794" max="1801" width="3.85546875" style="10" customWidth="1"/>
    <col min="1802" max="1803" width="0" style="10" hidden="1" customWidth="1"/>
    <col min="1804" max="1804" width="3.85546875" style="10" customWidth="1"/>
    <col min="1805" max="1805" width="6.42578125" style="10" customWidth="1"/>
    <col min="1806" max="1806" width="7.85546875" style="10" customWidth="1"/>
    <col min="1807" max="1807" width="6.42578125" style="10" customWidth="1"/>
    <col min="1808" max="1808" width="7.42578125" style="10" customWidth="1"/>
    <col min="1809" max="1809" width="6.85546875" style="10" customWidth="1"/>
    <col min="1810" max="1810" width="7.5703125" style="10" customWidth="1"/>
    <col min="1811" max="1811" width="8.140625" style="10" customWidth="1"/>
    <col min="1812" max="1812" width="10.140625" style="10" customWidth="1"/>
    <col min="1813" max="1813" width="12.5703125" style="10" customWidth="1"/>
    <col min="1814" max="2043" width="12.5703125" style="10"/>
    <col min="2044" max="2044" width="8.42578125" style="10" customWidth="1"/>
    <col min="2045" max="2045" width="26" style="10" customWidth="1"/>
    <col min="2046" max="2046" width="26.7109375" style="10" customWidth="1"/>
    <col min="2047" max="2049" width="0" style="10" hidden="1" customWidth="1"/>
    <col min="2050" max="2057" width="3.85546875" style="10" customWidth="1"/>
    <col min="2058" max="2059" width="0" style="10" hidden="1" customWidth="1"/>
    <col min="2060" max="2060" width="3.85546875" style="10" customWidth="1"/>
    <col min="2061" max="2061" width="6.42578125" style="10" customWidth="1"/>
    <col min="2062" max="2062" width="7.85546875" style="10" customWidth="1"/>
    <col min="2063" max="2063" width="6.42578125" style="10" customWidth="1"/>
    <col min="2064" max="2064" width="7.42578125" style="10" customWidth="1"/>
    <col min="2065" max="2065" width="6.85546875" style="10" customWidth="1"/>
    <col min="2066" max="2066" width="7.5703125" style="10" customWidth="1"/>
    <col min="2067" max="2067" width="8.140625" style="10" customWidth="1"/>
    <col min="2068" max="2068" width="10.140625" style="10" customWidth="1"/>
    <col min="2069" max="2069" width="12.5703125" style="10" customWidth="1"/>
    <col min="2070" max="2299" width="12.5703125" style="10"/>
    <col min="2300" max="2300" width="8.42578125" style="10" customWidth="1"/>
    <col min="2301" max="2301" width="26" style="10" customWidth="1"/>
    <col min="2302" max="2302" width="26.7109375" style="10" customWidth="1"/>
    <col min="2303" max="2305" width="0" style="10" hidden="1" customWidth="1"/>
    <col min="2306" max="2313" width="3.85546875" style="10" customWidth="1"/>
    <col min="2314" max="2315" width="0" style="10" hidden="1" customWidth="1"/>
    <col min="2316" max="2316" width="3.85546875" style="10" customWidth="1"/>
    <col min="2317" max="2317" width="6.42578125" style="10" customWidth="1"/>
    <col min="2318" max="2318" width="7.85546875" style="10" customWidth="1"/>
    <col min="2319" max="2319" width="6.42578125" style="10" customWidth="1"/>
    <col min="2320" max="2320" width="7.42578125" style="10" customWidth="1"/>
    <col min="2321" max="2321" width="6.85546875" style="10" customWidth="1"/>
    <col min="2322" max="2322" width="7.5703125" style="10" customWidth="1"/>
    <col min="2323" max="2323" width="8.140625" style="10" customWidth="1"/>
    <col min="2324" max="2324" width="10.140625" style="10" customWidth="1"/>
    <col min="2325" max="2325" width="12.5703125" style="10" customWidth="1"/>
    <col min="2326" max="2555" width="12.5703125" style="10"/>
    <col min="2556" max="2556" width="8.42578125" style="10" customWidth="1"/>
    <col min="2557" max="2557" width="26" style="10" customWidth="1"/>
    <col min="2558" max="2558" width="26.7109375" style="10" customWidth="1"/>
    <col min="2559" max="2561" width="0" style="10" hidden="1" customWidth="1"/>
    <col min="2562" max="2569" width="3.85546875" style="10" customWidth="1"/>
    <col min="2570" max="2571" width="0" style="10" hidden="1" customWidth="1"/>
    <col min="2572" max="2572" width="3.85546875" style="10" customWidth="1"/>
    <col min="2573" max="2573" width="6.42578125" style="10" customWidth="1"/>
    <col min="2574" max="2574" width="7.85546875" style="10" customWidth="1"/>
    <col min="2575" max="2575" width="6.42578125" style="10" customWidth="1"/>
    <col min="2576" max="2576" width="7.42578125" style="10" customWidth="1"/>
    <col min="2577" max="2577" width="6.85546875" style="10" customWidth="1"/>
    <col min="2578" max="2578" width="7.5703125" style="10" customWidth="1"/>
    <col min="2579" max="2579" width="8.140625" style="10" customWidth="1"/>
    <col min="2580" max="2580" width="10.140625" style="10" customWidth="1"/>
    <col min="2581" max="2581" width="12.5703125" style="10" customWidth="1"/>
    <col min="2582" max="2811" width="12.5703125" style="10"/>
    <col min="2812" max="2812" width="8.42578125" style="10" customWidth="1"/>
    <col min="2813" max="2813" width="26" style="10" customWidth="1"/>
    <col min="2814" max="2814" width="26.7109375" style="10" customWidth="1"/>
    <col min="2815" max="2817" width="0" style="10" hidden="1" customWidth="1"/>
    <col min="2818" max="2825" width="3.85546875" style="10" customWidth="1"/>
    <col min="2826" max="2827" width="0" style="10" hidden="1" customWidth="1"/>
    <col min="2828" max="2828" width="3.85546875" style="10" customWidth="1"/>
    <col min="2829" max="2829" width="6.42578125" style="10" customWidth="1"/>
    <col min="2830" max="2830" width="7.85546875" style="10" customWidth="1"/>
    <col min="2831" max="2831" width="6.42578125" style="10" customWidth="1"/>
    <col min="2832" max="2832" width="7.42578125" style="10" customWidth="1"/>
    <col min="2833" max="2833" width="6.85546875" style="10" customWidth="1"/>
    <col min="2834" max="2834" width="7.5703125" style="10" customWidth="1"/>
    <col min="2835" max="2835" width="8.140625" style="10" customWidth="1"/>
    <col min="2836" max="2836" width="10.140625" style="10" customWidth="1"/>
    <col min="2837" max="2837" width="12.5703125" style="10" customWidth="1"/>
    <col min="2838" max="3067" width="12.5703125" style="10"/>
    <col min="3068" max="3068" width="8.42578125" style="10" customWidth="1"/>
    <col min="3069" max="3069" width="26" style="10" customWidth="1"/>
    <col min="3070" max="3070" width="26.7109375" style="10" customWidth="1"/>
    <col min="3071" max="3073" width="0" style="10" hidden="1" customWidth="1"/>
    <col min="3074" max="3081" width="3.85546875" style="10" customWidth="1"/>
    <col min="3082" max="3083" width="0" style="10" hidden="1" customWidth="1"/>
    <col min="3084" max="3084" width="3.85546875" style="10" customWidth="1"/>
    <col min="3085" max="3085" width="6.42578125" style="10" customWidth="1"/>
    <col min="3086" max="3086" width="7.85546875" style="10" customWidth="1"/>
    <col min="3087" max="3087" width="6.42578125" style="10" customWidth="1"/>
    <col min="3088" max="3088" width="7.42578125" style="10" customWidth="1"/>
    <col min="3089" max="3089" width="6.85546875" style="10" customWidth="1"/>
    <col min="3090" max="3090" width="7.5703125" style="10" customWidth="1"/>
    <col min="3091" max="3091" width="8.140625" style="10" customWidth="1"/>
    <col min="3092" max="3092" width="10.140625" style="10" customWidth="1"/>
    <col min="3093" max="3093" width="12.5703125" style="10" customWidth="1"/>
    <col min="3094" max="3323" width="12.5703125" style="10"/>
    <col min="3324" max="3324" width="8.42578125" style="10" customWidth="1"/>
    <col min="3325" max="3325" width="26" style="10" customWidth="1"/>
    <col min="3326" max="3326" width="26.7109375" style="10" customWidth="1"/>
    <col min="3327" max="3329" width="0" style="10" hidden="1" customWidth="1"/>
    <col min="3330" max="3337" width="3.85546875" style="10" customWidth="1"/>
    <col min="3338" max="3339" width="0" style="10" hidden="1" customWidth="1"/>
    <col min="3340" max="3340" width="3.85546875" style="10" customWidth="1"/>
    <col min="3341" max="3341" width="6.42578125" style="10" customWidth="1"/>
    <col min="3342" max="3342" width="7.85546875" style="10" customWidth="1"/>
    <col min="3343" max="3343" width="6.42578125" style="10" customWidth="1"/>
    <col min="3344" max="3344" width="7.42578125" style="10" customWidth="1"/>
    <col min="3345" max="3345" width="6.85546875" style="10" customWidth="1"/>
    <col min="3346" max="3346" width="7.5703125" style="10" customWidth="1"/>
    <col min="3347" max="3347" width="8.140625" style="10" customWidth="1"/>
    <col min="3348" max="3348" width="10.140625" style="10" customWidth="1"/>
    <col min="3349" max="3349" width="12.5703125" style="10" customWidth="1"/>
    <col min="3350" max="3579" width="12.5703125" style="10"/>
    <col min="3580" max="3580" width="8.42578125" style="10" customWidth="1"/>
    <col min="3581" max="3581" width="26" style="10" customWidth="1"/>
    <col min="3582" max="3582" width="26.7109375" style="10" customWidth="1"/>
    <col min="3583" max="3585" width="0" style="10" hidden="1" customWidth="1"/>
    <col min="3586" max="3593" width="3.85546875" style="10" customWidth="1"/>
    <col min="3594" max="3595" width="0" style="10" hidden="1" customWidth="1"/>
    <col min="3596" max="3596" width="3.85546875" style="10" customWidth="1"/>
    <col min="3597" max="3597" width="6.42578125" style="10" customWidth="1"/>
    <col min="3598" max="3598" width="7.85546875" style="10" customWidth="1"/>
    <col min="3599" max="3599" width="6.42578125" style="10" customWidth="1"/>
    <col min="3600" max="3600" width="7.42578125" style="10" customWidth="1"/>
    <col min="3601" max="3601" width="6.85546875" style="10" customWidth="1"/>
    <col min="3602" max="3602" width="7.5703125" style="10" customWidth="1"/>
    <col min="3603" max="3603" width="8.140625" style="10" customWidth="1"/>
    <col min="3604" max="3604" width="10.140625" style="10" customWidth="1"/>
    <col min="3605" max="3605" width="12.5703125" style="10" customWidth="1"/>
    <col min="3606" max="3835" width="12.5703125" style="10"/>
    <col min="3836" max="3836" width="8.42578125" style="10" customWidth="1"/>
    <col min="3837" max="3837" width="26" style="10" customWidth="1"/>
    <col min="3838" max="3838" width="26.7109375" style="10" customWidth="1"/>
    <col min="3839" max="3841" width="0" style="10" hidden="1" customWidth="1"/>
    <col min="3842" max="3849" width="3.85546875" style="10" customWidth="1"/>
    <col min="3850" max="3851" width="0" style="10" hidden="1" customWidth="1"/>
    <col min="3852" max="3852" width="3.85546875" style="10" customWidth="1"/>
    <col min="3853" max="3853" width="6.42578125" style="10" customWidth="1"/>
    <col min="3854" max="3854" width="7.85546875" style="10" customWidth="1"/>
    <col min="3855" max="3855" width="6.42578125" style="10" customWidth="1"/>
    <col min="3856" max="3856" width="7.42578125" style="10" customWidth="1"/>
    <col min="3857" max="3857" width="6.85546875" style="10" customWidth="1"/>
    <col min="3858" max="3858" width="7.5703125" style="10" customWidth="1"/>
    <col min="3859" max="3859" width="8.140625" style="10" customWidth="1"/>
    <col min="3860" max="3860" width="10.140625" style="10" customWidth="1"/>
    <col min="3861" max="3861" width="12.5703125" style="10" customWidth="1"/>
    <col min="3862" max="4091" width="12.5703125" style="10"/>
    <col min="4092" max="4092" width="8.42578125" style="10" customWidth="1"/>
    <col min="4093" max="4093" width="26" style="10" customWidth="1"/>
    <col min="4094" max="4094" width="26.7109375" style="10" customWidth="1"/>
    <col min="4095" max="4097" width="0" style="10" hidden="1" customWidth="1"/>
    <col min="4098" max="4105" width="3.85546875" style="10" customWidth="1"/>
    <col min="4106" max="4107" width="0" style="10" hidden="1" customWidth="1"/>
    <col min="4108" max="4108" width="3.85546875" style="10" customWidth="1"/>
    <col min="4109" max="4109" width="6.42578125" style="10" customWidth="1"/>
    <col min="4110" max="4110" width="7.85546875" style="10" customWidth="1"/>
    <col min="4111" max="4111" width="6.42578125" style="10" customWidth="1"/>
    <col min="4112" max="4112" width="7.42578125" style="10" customWidth="1"/>
    <col min="4113" max="4113" width="6.85546875" style="10" customWidth="1"/>
    <col min="4114" max="4114" width="7.5703125" style="10" customWidth="1"/>
    <col min="4115" max="4115" width="8.140625" style="10" customWidth="1"/>
    <col min="4116" max="4116" width="10.140625" style="10" customWidth="1"/>
    <col min="4117" max="4117" width="12.5703125" style="10" customWidth="1"/>
    <col min="4118" max="4347" width="12.5703125" style="10"/>
    <col min="4348" max="4348" width="8.42578125" style="10" customWidth="1"/>
    <col min="4349" max="4349" width="26" style="10" customWidth="1"/>
    <col min="4350" max="4350" width="26.7109375" style="10" customWidth="1"/>
    <col min="4351" max="4353" width="0" style="10" hidden="1" customWidth="1"/>
    <col min="4354" max="4361" width="3.85546875" style="10" customWidth="1"/>
    <col min="4362" max="4363" width="0" style="10" hidden="1" customWidth="1"/>
    <col min="4364" max="4364" width="3.85546875" style="10" customWidth="1"/>
    <col min="4365" max="4365" width="6.42578125" style="10" customWidth="1"/>
    <col min="4366" max="4366" width="7.85546875" style="10" customWidth="1"/>
    <col min="4367" max="4367" width="6.42578125" style="10" customWidth="1"/>
    <col min="4368" max="4368" width="7.42578125" style="10" customWidth="1"/>
    <col min="4369" max="4369" width="6.85546875" style="10" customWidth="1"/>
    <col min="4370" max="4370" width="7.5703125" style="10" customWidth="1"/>
    <col min="4371" max="4371" width="8.140625" style="10" customWidth="1"/>
    <col min="4372" max="4372" width="10.140625" style="10" customWidth="1"/>
    <col min="4373" max="4373" width="12.5703125" style="10" customWidth="1"/>
    <col min="4374" max="4603" width="12.5703125" style="10"/>
    <col min="4604" max="4604" width="8.42578125" style="10" customWidth="1"/>
    <col min="4605" max="4605" width="26" style="10" customWidth="1"/>
    <col min="4606" max="4606" width="26.7109375" style="10" customWidth="1"/>
    <col min="4607" max="4609" width="0" style="10" hidden="1" customWidth="1"/>
    <col min="4610" max="4617" width="3.85546875" style="10" customWidth="1"/>
    <col min="4618" max="4619" width="0" style="10" hidden="1" customWidth="1"/>
    <col min="4620" max="4620" width="3.85546875" style="10" customWidth="1"/>
    <col min="4621" max="4621" width="6.42578125" style="10" customWidth="1"/>
    <col min="4622" max="4622" width="7.85546875" style="10" customWidth="1"/>
    <col min="4623" max="4623" width="6.42578125" style="10" customWidth="1"/>
    <col min="4624" max="4624" width="7.42578125" style="10" customWidth="1"/>
    <col min="4625" max="4625" width="6.85546875" style="10" customWidth="1"/>
    <col min="4626" max="4626" width="7.5703125" style="10" customWidth="1"/>
    <col min="4627" max="4627" width="8.140625" style="10" customWidth="1"/>
    <col min="4628" max="4628" width="10.140625" style="10" customWidth="1"/>
    <col min="4629" max="4629" width="12.5703125" style="10" customWidth="1"/>
    <col min="4630" max="4859" width="12.5703125" style="10"/>
    <col min="4860" max="4860" width="8.42578125" style="10" customWidth="1"/>
    <col min="4861" max="4861" width="26" style="10" customWidth="1"/>
    <col min="4862" max="4862" width="26.7109375" style="10" customWidth="1"/>
    <col min="4863" max="4865" width="0" style="10" hidden="1" customWidth="1"/>
    <col min="4866" max="4873" width="3.85546875" style="10" customWidth="1"/>
    <col min="4874" max="4875" width="0" style="10" hidden="1" customWidth="1"/>
    <col min="4876" max="4876" width="3.85546875" style="10" customWidth="1"/>
    <col min="4877" max="4877" width="6.42578125" style="10" customWidth="1"/>
    <col min="4878" max="4878" width="7.85546875" style="10" customWidth="1"/>
    <col min="4879" max="4879" width="6.42578125" style="10" customWidth="1"/>
    <col min="4880" max="4880" width="7.42578125" style="10" customWidth="1"/>
    <col min="4881" max="4881" width="6.85546875" style="10" customWidth="1"/>
    <col min="4882" max="4882" width="7.5703125" style="10" customWidth="1"/>
    <col min="4883" max="4883" width="8.140625" style="10" customWidth="1"/>
    <col min="4884" max="4884" width="10.140625" style="10" customWidth="1"/>
    <col min="4885" max="4885" width="12.5703125" style="10" customWidth="1"/>
    <col min="4886" max="5115" width="12.5703125" style="10"/>
    <col min="5116" max="5116" width="8.42578125" style="10" customWidth="1"/>
    <col min="5117" max="5117" width="26" style="10" customWidth="1"/>
    <col min="5118" max="5118" width="26.7109375" style="10" customWidth="1"/>
    <col min="5119" max="5121" width="0" style="10" hidden="1" customWidth="1"/>
    <col min="5122" max="5129" width="3.85546875" style="10" customWidth="1"/>
    <col min="5130" max="5131" width="0" style="10" hidden="1" customWidth="1"/>
    <col min="5132" max="5132" width="3.85546875" style="10" customWidth="1"/>
    <col min="5133" max="5133" width="6.42578125" style="10" customWidth="1"/>
    <col min="5134" max="5134" width="7.85546875" style="10" customWidth="1"/>
    <col min="5135" max="5135" width="6.42578125" style="10" customWidth="1"/>
    <col min="5136" max="5136" width="7.42578125" style="10" customWidth="1"/>
    <col min="5137" max="5137" width="6.85546875" style="10" customWidth="1"/>
    <col min="5138" max="5138" width="7.5703125" style="10" customWidth="1"/>
    <col min="5139" max="5139" width="8.140625" style="10" customWidth="1"/>
    <col min="5140" max="5140" width="10.140625" style="10" customWidth="1"/>
    <col min="5141" max="5141" width="12.5703125" style="10" customWidth="1"/>
    <col min="5142" max="5371" width="12.5703125" style="10"/>
    <col min="5372" max="5372" width="8.42578125" style="10" customWidth="1"/>
    <col min="5373" max="5373" width="26" style="10" customWidth="1"/>
    <col min="5374" max="5374" width="26.7109375" style="10" customWidth="1"/>
    <col min="5375" max="5377" width="0" style="10" hidden="1" customWidth="1"/>
    <col min="5378" max="5385" width="3.85546875" style="10" customWidth="1"/>
    <col min="5386" max="5387" width="0" style="10" hidden="1" customWidth="1"/>
    <col min="5388" max="5388" width="3.85546875" style="10" customWidth="1"/>
    <col min="5389" max="5389" width="6.42578125" style="10" customWidth="1"/>
    <col min="5390" max="5390" width="7.85546875" style="10" customWidth="1"/>
    <col min="5391" max="5391" width="6.42578125" style="10" customWidth="1"/>
    <col min="5392" max="5392" width="7.42578125" style="10" customWidth="1"/>
    <col min="5393" max="5393" width="6.85546875" style="10" customWidth="1"/>
    <col min="5394" max="5394" width="7.5703125" style="10" customWidth="1"/>
    <col min="5395" max="5395" width="8.140625" style="10" customWidth="1"/>
    <col min="5396" max="5396" width="10.140625" style="10" customWidth="1"/>
    <col min="5397" max="5397" width="12.5703125" style="10" customWidth="1"/>
    <col min="5398" max="5627" width="12.5703125" style="10"/>
    <col min="5628" max="5628" width="8.42578125" style="10" customWidth="1"/>
    <col min="5629" max="5629" width="26" style="10" customWidth="1"/>
    <col min="5630" max="5630" width="26.7109375" style="10" customWidth="1"/>
    <col min="5631" max="5633" width="0" style="10" hidden="1" customWidth="1"/>
    <col min="5634" max="5641" width="3.85546875" style="10" customWidth="1"/>
    <col min="5642" max="5643" width="0" style="10" hidden="1" customWidth="1"/>
    <col min="5644" max="5644" width="3.85546875" style="10" customWidth="1"/>
    <col min="5645" max="5645" width="6.42578125" style="10" customWidth="1"/>
    <col min="5646" max="5646" width="7.85546875" style="10" customWidth="1"/>
    <col min="5647" max="5647" width="6.42578125" style="10" customWidth="1"/>
    <col min="5648" max="5648" width="7.42578125" style="10" customWidth="1"/>
    <col min="5649" max="5649" width="6.85546875" style="10" customWidth="1"/>
    <col min="5650" max="5650" width="7.5703125" style="10" customWidth="1"/>
    <col min="5651" max="5651" width="8.140625" style="10" customWidth="1"/>
    <col min="5652" max="5652" width="10.140625" style="10" customWidth="1"/>
    <col min="5653" max="5653" width="12.5703125" style="10" customWidth="1"/>
    <col min="5654" max="5883" width="12.5703125" style="10"/>
    <col min="5884" max="5884" width="8.42578125" style="10" customWidth="1"/>
    <col min="5885" max="5885" width="26" style="10" customWidth="1"/>
    <col min="5886" max="5886" width="26.7109375" style="10" customWidth="1"/>
    <col min="5887" max="5889" width="0" style="10" hidden="1" customWidth="1"/>
    <col min="5890" max="5897" width="3.85546875" style="10" customWidth="1"/>
    <col min="5898" max="5899" width="0" style="10" hidden="1" customWidth="1"/>
    <col min="5900" max="5900" width="3.85546875" style="10" customWidth="1"/>
    <col min="5901" max="5901" width="6.42578125" style="10" customWidth="1"/>
    <col min="5902" max="5902" width="7.85546875" style="10" customWidth="1"/>
    <col min="5903" max="5903" width="6.42578125" style="10" customWidth="1"/>
    <col min="5904" max="5904" width="7.42578125" style="10" customWidth="1"/>
    <col min="5905" max="5905" width="6.85546875" style="10" customWidth="1"/>
    <col min="5906" max="5906" width="7.5703125" style="10" customWidth="1"/>
    <col min="5907" max="5907" width="8.140625" style="10" customWidth="1"/>
    <col min="5908" max="5908" width="10.140625" style="10" customWidth="1"/>
    <col min="5909" max="5909" width="12.5703125" style="10" customWidth="1"/>
    <col min="5910" max="6139" width="12.5703125" style="10"/>
    <col min="6140" max="6140" width="8.42578125" style="10" customWidth="1"/>
    <col min="6141" max="6141" width="26" style="10" customWidth="1"/>
    <col min="6142" max="6142" width="26.7109375" style="10" customWidth="1"/>
    <col min="6143" max="6145" width="0" style="10" hidden="1" customWidth="1"/>
    <col min="6146" max="6153" width="3.85546875" style="10" customWidth="1"/>
    <col min="6154" max="6155" width="0" style="10" hidden="1" customWidth="1"/>
    <col min="6156" max="6156" width="3.85546875" style="10" customWidth="1"/>
    <col min="6157" max="6157" width="6.42578125" style="10" customWidth="1"/>
    <col min="6158" max="6158" width="7.85546875" style="10" customWidth="1"/>
    <col min="6159" max="6159" width="6.42578125" style="10" customWidth="1"/>
    <col min="6160" max="6160" width="7.42578125" style="10" customWidth="1"/>
    <col min="6161" max="6161" width="6.85546875" style="10" customWidth="1"/>
    <col min="6162" max="6162" width="7.5703125" style="10" customWidth="1"/>
    <col min="6163" max="6163" width="8.140625" style="10" customWidth="1"/>
    <col min="6164" max="6164" width="10.140625" style="10" customWidth="1"/>
    <col min="6165" max="6165" width="12.5703125" style="10" customWidth="1"/>
    <col min="6166" max="6395" width="12.5703125" style="10"/>
    <col min="6396" max="6396" width="8.42578125" style="10" customWidth="1"/>
    <col min="6397" max="6397" width="26" style="10" customWidth="1"/>
    <col min="6398" max="6398" width="26.7109375" style="10" customWidth="1"/>
    <col min="6399" max="6401" width="0" style="10" hidden="1" customWidth="1"/>
    <col min="6402" max="6409" width="3.85546875" style="10" customWidth="1"/>
    <col min="6410" max="6411" width="0" style="10" hidden="1" customWidth="1"/>
    <col min="6412" max="6412" width="3.85546875" style="10" customWidth="1"/>
    <col min="6413" max="6413" width="6.42578125" style="10" customWidth="1"/>
    <col min="6414" max="6414" width="7.85546875" style="10" customWidth="1"/>
    <col min="6415" max="6415" width="6.42578125" style="10" customWidth="1"/>
    <col min="6416" max="6416" width="7.42578125" style="10" customWidth="1"/>
    <col min="6417" max="6417" width="6.85546875" style="10" customWidth="1"/>
    <col min="6418" max="6418" width="7.5703125" style="10" customWidth="1"/>
    <col min="6419" max="6419" width="8.140625" style="10" customWidth="1"/>
    <col min="6420" max="6420" width="10.140625" style="10" customWidth="1"/>
    <col min="6421" max="6421" width="12.5703125" style="10" customWidth="1"/>
    <col min="6422" max="6651" width="12.5703125" style="10"/>
    <col min="6652" max="6652" width="8.42578125" style="10" customWidth="1"/>
    <col min="6653" max="6653" width="26" style="10" customWidth="1"/>
    <col min="6654" max="6654" width="26.7109375" style="10" customWidth="1"/>
    <col min="6655" max="6657" width="0" style="10" hidden="1" customWidth="1"/>
    <col min="6658" max="6665" width="3.85546875" style="10" customWidth="1"/>
    <col min="6666" max="6667" width="0" style="10" hidden="1" customWidth="1"/>
    <col min="6668" max="6668" width="3.85546875" style="10" customWidth="1"/>
    <col min="6669" max="6669" width="6.42578125" style="10" customWidth="1"/>
    <col min="6670" max="6670" width="7.85546875" style="10" customWidth="1"/>
    <col min="6671" max="6671" width="6.42578125" style="10" customWidth="1"/>
    <col min="6672" max="6672" width="7.42578125" style="10" customWidth="1"/>
    <col min="6673" max="6673" width="6.85546875" style="10" customWidth="1"/>
    <col min="6674" max="6674" width="7.5703125" style="10" customWidth="1"/>
    <col min="6675" max="6675" width="8.140625" style="10" customWidth="1"/>
    <col min="6676" max="6676" width="10.140625" style="10" customWidth="1"/>
    <col min="6677" max="6677" width="12.5703125" style="10" customWidth="1"/>
    <col min="6678" max="6907" width="12.5703125" style="10"/>
    <col min="6908" max="6908" width="8.42578125" style="10" customWidth="1"/>
    <col min="6909" max="6909" width="26" style="10" customWidth="1"/>
    <col min="6910" max="6910" width="26.7109375" style="10" customWidth="1"/>
    <col min="6911" max="6913" width="0" style="10" hidden="1" customWidth="1"/>
    <col min="6914" max="6921" width="3.85546875" style="10" customWidth="1"/>
    <col min="6922" max="6923" width="0" style="10" hidden="1" customWidth="1"/>
    <col min="6924" max="6924" width="3.85546875" style="10" customWidth="1"/>
    <col min="6925" max="6925" width="6.42578125" style="10" customWidth="1"/>
    <col min="6926" max="6926" width="7.85546875" style="10" customWidth="1"/>
    <col min="6927" max="6927" width="6.42578125" style="10" customWidth="1"/>
    <col min="6928" max="6928" width="7.42578125" style="10" customWidth="1"/>
    <col min="6929" max="6929" width="6.85546875" style="10" customWidth="1"/>
    <col min="6930" max="6930" width="7.5703125" style="10" customWidth="1"/>
    <col min="6931" max="6931" width="8.140625" style="10" customWidth="1"/>
    <col min="6932" max="6932" width="10.140625" style="10" customWidth="1"/>
    <col min="6933" max="6933" width="12.5703125" style="10" customWidth="1"/>
    <col min="6934" max="7163" width="12.5703125" style="10"/>
    <col min="7164" max="7164" width="8.42578125" style="10" customWidth="1"/>
    <col min="7165" max="7165" width="26" style="10" customWidth="1"/>
    <col min="7166" max="7166" width="26.7109375" style="10" customWidth="1"/>
    <col min="7167" max="7169" width="0" style="10" hidden="1" customWidth="1"/>
    <col min="7170" max="7177" width="3.85546875" style="10" customWidth="1"/>
    <col min="7178" max="7179" width="0" style="10" hidden="1" customWidth="1"/>
    <col min="7180" max="7180" width="3.85546875" style="10" customWidth="1"/>
    <col min="7181" max="7181" width="6.42578125" style="10" customWidth="1"/>
    <col min="7182" max="7182" width="7.85546875" style="10" customWidth="1"/>
    <col min="7183" max="7183" width="6.42578125" style="10" customWidth="1"/>
    <col min="7184" max="7184" width="7.42578125" style="10" customWidth="1"/>
    <col min="7185" max="7185" width="6.85546875" style="10" customWidth="1"/>
    <col min="7186" max="7186" width="7.5703125" style="10" customWidth="1"/>
    <col min="7187" max="7187" width="8.140625" style="10" customWidth="1"/>
    <col min="7188" max="7188" width="10.140625" style="10" customWidth="1"/>
    <col min="7189" max="7189" width="12.5703125" style="10" customWidth="1"/>
    <col min="7190" max="7419" width="12.5703125" style="10"/>
    <col min="7420" max="7420" width="8.42578125" style="10" customWidth="1"/>
    <col min="7421" max="7421" width="26" style="10" customWidth="1"/>
    <col min="7422" max="7422" width="26.7109375" style="10" customWidth="1"/>
    <col min="7423" max="7425" width="0" style="10" hidden="1" customWidth="1"/>
    <col min="7426" max="7433" width="3.85546875" style="10" customWidth="1"/>
    <col min="7434" max="7435" width="0" style="10" hidden="1" customWidth="1"/>
    <col min="7436" max="7436" width="3.85546875" style="10" customWidth="1"/>
    <col min="7437" max="7437" width="6.42578125" style="10" customWidth="1"/>
    <col min="7438" max="7438" width="7.85546875" style="10" customWidth="1"/>
    <col min="7439" max="7439" width="6.42578125" style="10" customWidth="1"/>
    <col min="7440" max="7440" width="7.42578125" style="10" customWidth="1"/>
    <col min="7441" max="7441" width="6.85546875" style="10" customWidth="1"/>
    <col min="7442" max="7442" width="7.5703125" style="10" customWidth="1"/>
    <col min="7443" max="7443" width="8.140625" style="10" customWidth="1"/>
    <col min="7444" max="7444" width="10.140625" style="10" customWidth="1"/>
    <col min="7445" max="7445" width="12.5703125" style="10" customWidth="1"/>
    <col min="7446" max="7675" width="12.5703125" style="10"/>
    <col min="7676" max="7676" width="8.42578125" style="10" customWidth="1"/>
    <col min="7677" max="7677" width="26" style="10" customWidth="1"/>
    <col min="7678" max="7678" width="26.7109375" style="10" customWidth="1"/>
    <col min="7679" max="7681" width="0" style="10" hidden="1" customWidth="1"/>
    <col min="7682" max="7689" width="3.85546875" style="10" customWidth="1"/>
    <col min="7690" max="7691" width="0" style="10" hidden="1" customWidth="1"/>
    <col min="7692" max="7692" width="3.85546875" style="10" customWidth="1"/>
    <col min="7693" max="7693" width="6.42578125" style="10" customWidth="1"/>
    <col min="7694" max="7694" width="7.85546875" style="10" customWidth="1"/>
    <col min="7695" max="7695" width="6.42578125" style="10" customWidth="1"/>
    <col min="7696" max="7696" width="7.42578125" style="10" customWidth="1"/>
    <col min="7697" max="7697" width="6.85546875" style="10" customWidth="1"/>
    <col min="7698" max="7698" width="7.5703125" style="10" customWidth="1"/>
    <col min="7699" max="7699" width="8.140625" style="10" customWidth="1"/>
    <col min="7700" max="7700" width="10.140625" style="10" customWidth="1"/>
    <col min="7701" max="7701" width="12.5703125" style="10" customWidth="1"/>
    <col min="7702" max="7931" width="12.5703125" style="10"/>
    <col min="7932" max="7932" width="8.42578125" style="10" customWidth="1"/>
    <col min="7933" max="7933" width="26" style="10" customWidth="1"/>
    <col min="7934" max="7934" width="26.7109375" style="10" customWidth="1"/>
    <col min="7935" max="7937" width="0" style="10" hidden="1" customWidth="1"/>
    <col min="7938" max="7945" width="3.85546875" style="10" customWidth="1"/>
    <col min="7946" max="7947" width="0" style="10" hidden="1" customWidth="1"/>
    <col min="7948" max="7948" width="3.85546875" style="10" customWidth="1"/>
    <col min="7949" max="7949" width="6.42578125" style="10" customWidth="1"/>
    <col min="7950" max="7950" width="7.85546875" style="10" customWidth="1"/>
    <col min="7951" max="7951" width="6.42578125" style="10" customWidth="1"/>
    <col min="7952" max="7952" width="7.42578125" style="10" customWidth="1"/>
    <col min="7953" max="7953" width="6.85546875" style="10" customWidth="1"/>
    <col min="7954" max="7954" width="7.5703125" style="10" customWidth="1"/>
    <col min="7955" max="7955" width="8.140625" style="10" customWidth="1"/>
    <col min="7956" max="7956" width="10.140625" style="10" customWidth="1"/>
    <col min="7957" max="7957" width="12.5703125" style="10" customWidth="1"/>
    <col min="7958" max="8187" width="12.5703125" style="10"/>
    <col min="8188" max="8188" width="8.42578125" style="10" customWidth="1"/>
    <col min="8189" max="8189" width="26" style="10" customWidth="1"/>
    <col min="8190" max="8190" width="26.7109375" style="10" customWidth="1"/>
    <col min="8191" max="8193" width="0" style="10" hidden="1" customWidth="1"/>
    <col min="8194" max="8201" width="3.85546875" style="10" customWidth="1"/>
    <col min="8202" max="8203" width="0" style="10" hidden="1" customWidth="1"/>
    <col min="8204" max="8204" width="3.85546875" style="10" customWidth="1"/>
    <col min="8205" max="8205" width="6.42578125" style="10" customWidth="1"/>
    <col min="8206" max="8206" width="7.85546875" style="10" customWidth="1"/>
    <col min="8207" max="8207" width="6.42578125" style="10" customWidth="1"/>
    <col min="8208" max="8208" width="7.42578125" style="10" customWidth="1"/>
    <col min="8209" max="8209" width="6.85546875" style="10" customWidth="1"/>
    <col min="8210" max="8210" width="7.5703125" style="10" customWidth="1"/>
    <col min="8211" max="8211" width="8.140625" style="10" customWidth="1"/>
    <col min="8212" max="8212" width="10.140625" style="10" customWidth="1"/>
    <col min="8213" max="8213" width="12.5703125" style="10" customWidth="1"/>
    <col min="8214" max="8443" width="12.5703125" style="10"/>
    <col min="8444" max="8444" width="8.42578125" style="10" customWidth="1"/>
    <col min="8445" max="8445" width="26" style="10" customWidth="1"/>
    <col min="8446" max="8446" width="26.7109375" style="10" customWidth="1"/>
    <col min="8447" max="8449" width="0" style="10" hidden="1" customWidth="1"/>
    <col min="8450" max="8457" width="3.85546875" style="10" customWidth="1"/>
    <col min="8458" max="8459" width="0" style="10" hidden="1" customWidth="1"/>
    <col min="8460" max="8460" width="3.85546875" style="10" customWidth="1"/>
    <col min="8461" max="8461" width="6.42578125" style="10" customWidth="1"/>
    <col min="8462" max="8462" width="7.85546875" style="10" customWidth="1"/>
    <col min="8463" max="8463" width="6.42578125" style="10" customWidth="1"/>
    <col min="8464" max="8464" width="7.42578125" style="10" customWidth="1"/>
    <col min="8465" max="8465" width="6.85546875" style="10" customWidth="1"/>
    <col min="8466" max="8466" width="7.5703125" style="10" customWidth="1"/>
    <col min="8467" max="8467" width="8.140625" style="10" customWidth="1"/>
    <col min="8468" max="8468" width="10.140625" style="10" customWidth="1"/>
    <col min="8469" max="8469" width="12.5703125" style="10" customWidth="1"/>
    <col min="8470" max="8699" width="12.5703125" style="10"/>
    <col min="8700" max="8700" width="8.42578125" style="10" customWidth="1"/>
    <col min="8701" max="8701" width="26" style="10" customWidth="1"/>
    <col min="8702" max="8702" width="26.7109375" style="10" customWidth="1"/>
    <col min="8703" max="8705" width="0" style="10" hidden="1" customWidth="1"/>
    <col min="8706" max="8713" width="3.85546875" style="10" customWidth="1"/>
    <col min="8714" max="8715" width="0" style="10" hidden="1" customWidth="1"/>
    <col min="8716" max="8716" width="3.85546875" style="10" customWidth="1"/>
    <col min="8717" max="8717" width="6.42578125" style="10" customWidth="1"/>
    <col min="8718" max="8718" width="7.85546875" style="10" customWidth="1"/>
    <col min="8719" max="8719" width="6.42578125" style="10" customWidth="1"/>
    <col min="8720" max="8720" width="7.42578125" style="10" customWidth="1"/>
    <col min="8721" max="8721" width="6.85546875" style="10" customWidth="1"/>
    <col min="8722" max="8722" width="7.5703125" style="10" customWidth="1"/>
    <col min="8723" max="8723" width="8.140625" style="10" customWidth="1"/>
    <col min="8724" max="8724" width="10.140625" style="10" customWidth="1"/>
    <col min="8725" max="8725" width="12.5703125" style="10" customWidth="1"/>
    <col min="8726" max="8955" width="12.5703125" style="10"/>
    <col min="8956" max="8956" width="8.42578125" style="10" customWidth="1"/>
    <col min="8957" max="8957" width="26" style="10" customWidth="1"/>
    <col min="8958" max="8958" width="26.7109375" style="10" customWidth="1"/>
    <col min="8959" max="8961" width="0" style="10" hidden="1" customWidth="1"/>
    <col min="8962" max="8969" width="3.85546875" style="10" customWidth="1"/>
    <col min="8970" max="8971" width="0" style="10" hidden="1" customWidth="1"/>
    <col min="8972" max="8972" width="3.85546875" style="10" customWidth="1"/>
    <col min="8973" max="8973" width="6.42578125" style="10" customWidth="1"/>
    <col min="8974" max="8974" width="7.85546875" style="10" customWidth="1"/>
    <col min="8975" max="8975" width="6.42578125" style="10" customWidth="1"/>
    <col min="8976" max="8976" width="7.42578125" style="10" customWidth="1"/>
    <col min="8977" max="8977" width="6.85546875" style="10" customWidth="1"/>
    <col min="8978" max="8978" width="7.5703125" style="10" customWidth="1"/>
    <col min="8979" max="8979" width="8.140625" style="10" customWidth="1"/>
    <col min="8980" max="8980" width="10.140625" style="10" customWidth="1"/>
    <col min="8981" max="8981" width="12.5703125" style="10" customWidth="1"/>
    <col min="8982" max="9211" width="12.5703125" style="10"/>
    <col min="9212" max="9212" width="8.42578125" style="10" customWidth="1"/>
    <col min="9213" max="9213" width="26" style="10" customWidth="1"/>
    <col min="9214" max="9214" width="26.7109375" style="10" customWidth="1"/>
    <col min="9215" max="9217" width="0" style="10" hidden="1" customWidth="1"/>
    <col min="9218" max="9225" width="3.85546875" style="10" customWidth="1"/>
    <col min="9226" max="9227" width="0" style="10" hidden="1" customWidth="1"/>
    <col min="9228" max="9228" width="3.85546875" style="10" customWidth="1"/>
    <col min="9229" max="9229" width="6.42578125" style="10" customWidth="1"/>
    <col min="9230" max="9230" width="7.85546875" style="10" customWidth="1"/>
    <col min="9231" max="9231" width="6.42578125" style="10" customWidth="1"/>
    <col min="9232" max="9232" width="7.42578125" style="10" customWidth="1"/>
    <col min="9233" max="9233" width="6.85546875" style="10" customWidth="1"/>
    <col min="9234" max="9234" width="7.5703125" style="10" customWidth="1"/>
    <col min="9235" max="9235" width="8.140625" style="10" customWidth="1"/>
    <col min="9236" max="9236" width="10.140625" style="10" customWidth="1"/>
    <col min="9237" max="9237" width="12.5703125" style="10" customWidth="1"/>
    <col min="9238" max="9467" width="12.5703125" style="10"/>
    <col min="9468" max="9468" width="8.42578125" style="10" customWidth="1"/>
    <col min="9469" max="9469" width="26" style="10" customWidth="1"/>
    <col min="9470" max="9470" width="26.7109375" style="10" customWidth="1"/>
    <col min="9471" max="9473" width="0" style="10" hidden="1" customWidth="1"/>
    <col min="9474" max="9481" width="3.85546875" style="10" customWidth="1"/>
    <col min="9482" max="9483" width="0" style="10" hidden="1" customWidth="1"/>
    <col min="9484" max="9484" width="3.85546875" style="10" customWidth="1"/>
    <col min="9485" max="9485" width="6.42578125" style="10" customWidth="1"/>
    <col min="9486" max="9486" width="7.85546875" style="10" customWidth="1"/>
    <col min="9487" max="9487" width="6.42578125" style="10" customWidth="1"/>
    <col min="9488" max="9488" width="7.42578125" style="10" customWidth="1"/>
    <col min="9489" max="9489" width="6.85546875" style="10" customWidth="1"/>
    <col min="9490" max="9490" width="7.5703125" style="10" customWidth="1"/>
    <col min="9491" max="9491" width="8.140625" style="10" customWidth="1"/>
    <col min="9492" max="9492" width="10.140625" style="10" customWidth="1"/>
    <col min="9493" max="9493" width="12.5703125" style="10" customWidth="1"/>
    <col min="9494" max="9723" width="12.5703125" style="10"/>
    <col min="9724" max="9724" width="8.42578125" style="10" customWidth="1"/>
    <col min="9725" max="9725" width="26" style="10" customWidth="1"/>
    <col min="9726" max="9726" width="26.7109375" style="10" customWidth="1"/>
    <col min="9727" max="9729" width="0" style="10" hidden="1" customWidth="1"/>
    <col min="9730" max="9737" width="3.85546875" style="10" customWidth="1"/>
    <col min="9738" max="9739" width="0" style="10" hidden="1" customWidth="1"/>
    <col min="9740" max="9740" width="3.85546875" style="10" customWidth="1"/>
    <col min="9741" max="9741" width="6.42578125" style="10" customWidth="1"/>
    <col min="9742" max="9742" width="7.85546875" style="10" customWidth="1"/>
    <col min="9743" max="9743" width="6.42578125" style="10" customWidth="1"/>
    <col min="9744" max="9744" width="7.42578125" style="10" customWidth="1"/>
    <col min="9745" max="9745" width="6.85546875" style="10" customWidth="1"/>
    <col min="9746" max="9746" width="7.5703125" style="10" customWidth="1"/>
    <col min="9747" max="9747" width="8.140625" style="10" customWidth="1"/>
    <col min="9748" max="9748" width="10.140625" style="10" customWidth="1"/>
    <col min="9749" max="9749" width="12.5703125" style="10" customWidth="1"/>
    <col min="9750" max="9979" width="12.5703125" style="10"/>
    <col min="9980" max="9980" width="8.42578125" style="10" customWidth="1"/>
    <col min="9981" max="9981" width="26" style="10" customWidth="1"/>
    <col min="9982" max="9982" width="26.7109375" style="10" customWidth="1"/>
    <col min="9983" max="9985" width="0" style="10" hidden="1" customWidth="1"/>
    <col min="9986" max="9993" width="3.85546875" style="10" customWidth="1"/>
    <col min="9994" max="9995" width="0" style="10" hidden="1" customWidth="1"/>
    <col min="9996" max="9996" width="3.85546875" style="10" customWidth="1"/>
    <col min="9997" max="9997" width="6.42578125" style="10" customWidth="1"/>
    <col min="9998" max="9998" width="7.85546875" style="10" customWidth="1"/>
    <col min="9999" max="9999" width="6.42578125" style="10" customWidth="1"/>
    <col min="10000" max="10000" width="7.42578125" style="10" customWidth="1"/>
    <col min="10001" max="10001" width="6.85546875" style="10" customWidth="1"/>
    <col min="10002" max="10002" width="7.5703125" style="10" customWidth="1"/>
    <col min="10003" max="10003" width="8.140625" style="10" customWidth="1"/>
    <col min="10004" max="10004" width="10.140625" style="10" customWidth="1"/>
    <col min="10005" max="10005" width="12.5703125" style="10" customWidth="1"/>
    <col min="10006" max="10235" width="12.5703125" style="10"/>
    <col min="10236" max="10236" width="8.42578125" style="10" customWidth="1"/>
    <col min="10237" max="10237" width="26" style="10" customWidth="1"/>
    <col min="10238" max="10238" width="26.7109375" style="10" customWidth="1"/>
    <col min="10239" max="10241" width="0" style="10" hidden="1" customWidth="1"/>
    <col min="10242" max="10249" width="3.85546875" style="10" customWidth="1"/>
    <col min="10250" max="10251" width="0" style="10" hidden="1" customWidth="1"/>
    <col min="10252" max="10252" width="3.85546875" style="10" customWidth="1"/>
    <col min="10253" max="10253" width="6.42578125" style="10" customWidth="1"/>
    <col min="10254" max="10254" width="7.85546875" style="10" customWidth="1"/>
    <col min="10255" max="10255" width="6.42578125" style="10" customWidth="1"/>
    <col min="10256" max="10256" width="7.42578125" style="10" customWidth="1"/>
    <col min="10257" max="10257" width="6.85546875" style="10" customWidth="1"/>
    <col min="10258" max="10258" width="7.5703125" style="10" customWidth="1"/>
    <col min="10259" max="10259" width="8.140625" style="10" customWidth="1"/>
    <col min="10260" max="10260" width="10.140625" style="10" customWidth="1"/>
    <col min="10261" max="10261" width="12.5703125" style="10" customWidth="1"/>
    <col min="10262" max="10491" width="12.5703125" style="10"/>
    <col min="10492" max="10492" width="8.42578125" style="10" customWidth="1"/>
    <col min="10493" max="10493" width="26" style="10" customWidth="1"/>
    <col min="10494" max="10494" width="26.7109375" style="10" customWidth="1"/>
    <col min="10495" max="10497" width="0" style="10" hidden="1" customWidth="1"/>
    <col min="10498" max="10505" width="3.85546875" style="10" customWidth="1"/>
    <col min="10506" max="10507" width="0" style="10" hidden="1" customWidth="1"/>
    <col min="10508" max="10508" width="3.85546875" style="10" customWidth="1"/>
    <col min="10509" max="10509" width="6.42578125" style="10" customWidth="1"/>
    <col min="10510" max="10510" width="7.85546875" style="10" customWidth="1"/>
    <col min="10511" max="10511" width="6.42578125" style="10" customWidth="1"/>
    <col min="10512" max="10512" width="7.42578125" style="10" customWidth="1"/>
    <col min="10513" max="10513" width="6.85546875" style="10" customWidth="1"/>
    <col min="10514" max="10514" width="7.5703125" style="10" customWidth="1"/>
    <col min="10515" max="10515" width="8.140625" style="10" customWidth="1"/>
    <col min="10516" max="10516" width="10.140625" style="10" customWidth="1"/>
    <col min="10517" max="10517" width="12.5703125" style="10" customWidth="1"/>
    <col min="10518" max="10747" width="12.5703125" style="10"/>
    <col min="10748" max="10748" width="8.42578125" style="10" customWidth="1"/>
    <col min="10749" max="10749" width="26" style="10" customWidth="1"/>
    <col min="10750" max="10750" width="26.7109375" style="10" customWidth="1"/>
    <col min="10751" max="10753" width="0" style="10" hidden="1" customWidth="1"/>
    <col min="10754" max="10761" width="3.85546875" style="10" customWidth="1"/>
    <col min="10762" max="10763" width="0" style="10" hidden="1" customWidth="1"/>
    <col min="10764" max="10764" width="3.85546875" style="10" customWidth="1"/>
    <col min="10765" max="10765" width="6.42578125" style="10" customWidth="1"/>
    <col min="10766" max="10766" width="7.85546875" style="10" customWidth="1"/>
    <col min="10767" max="10767" width="6.42578125" style="10" customWidth="1"/>
    <col min="10768" max="10768" width="7.42578125" style="10" customWidth="1"/>
    <col min="10769" max="10769" width="6.85546875" style="10" customWidth="1"/>
    <col min="10770" max="10770" width="7.5703125" style="10" customWidth="1"/>
    <col min="10771" max="10771" width="8.140625" style="10" customWidth="1"/>
    <col min="10772" max="10772" width="10.140625" style="10" customWidth="1"/>
    <col min="10773" max="10773" width="12.5703125" style="10" customWidth="1"/>
    <col min="10774" max="11003" width="12.5703125" style="10"/>
    <col min="11004" max="11004" width="8.42578125" style="10" customWidth="1"/>
    <col min="11005" max="11005" width="26" style="10" customWidth="1"/>
    <col min="11006" max="11006" width="26.7109375" style="10" customWidth="1"/>
    <col min="11007" max="11009" width="0" style="10" hidden="1" customWidth="1"/>
    <col min="11010" max="11017" width="3.85546875" style="10" customWidth="1"/>
    <col min="11018" max="11019" width="0" style="10" hidden="1" customWidth="1"/>
    <col min="11020" max="11020" width="3.85546875" style="10" customWidth="1"/>
    <col min="11021" max="11021" width="6.42578125" style="10" customWidth="1"/>
    <col min="11022" max="11022" width="7.85546875" style="10" customWidth="1"/>
    <col min="11023" max="11023" width="6.42578125" style="10" customWidth="1"/>
    <col min="11024" max="11024" width="7.42578125" style="10" customWidth="1"/>
    <col min="11025" max="11025" width="6.85546875" style="10" customWidth="1"/>
    <col min="11026" max="11026" width="7.5703125" style="10" customWidth="1"/>
    <col min="11027" max="11027" width="8.140625" style="10" customWidth="1"/>
    <col min="11028" max="11028" width="10.140625" style="10" customWidth="1"/>
    <col min="11029" max="11029" width="12.5703125" style="10" customWidth="1"/>
    <col min="11030" max="11259" width="12.5703125" style="10"/>
    <col min="11260" max="11260" width="8.42578125" style="10" customWidth="1"/>
    <col min="11261" max="11261" width="26" style="10" customWidth="1"/>
    <col min="11262" max="11262" width="26.7109375" style="10" customWidth="1"/>
    <col min="11263" max="11265" width="0" style="10" hidden="1" customWidth="1"/>
    <col min="11266" max="11273" width="3.85546875" style="10" customWidth="1"/>
    <col min="11274" max="11275" width="0" style="10" hidden="1" customWidth="1"/>
    <col min="11276" max="11276" width="3.85546875" style="10" customWidth="1"/>
    <col min="11277" max="11277" width="6.42578125" style="10" customWidth="1"/>
    <col min="11278" max="11278" width="7.85546875" style="10" customWidth="1"/>
    <col min="11279" max="11279" width="6.42578125" style="10" customWidth="1"/>
    <col min="11280" max="11280" width="7.42578125" style="10" customWidth="1"/>
    <col min="11281" max="11281" width="6.85546875" style="10" customWidth="1"/>
    <col min="11282" max="11282" width="7.5703125" style="10" customWidth="1"/>
    <col min="11283" max="11283" width="8.140625" style="10" customWidth="1"/>
    <col min="11284" max="11284" width="10.140625" style="10" customWidth="1"/>
    <col min="11285" max="11285" width="12.5703125" style="10" customWidth="1"/>
    <col min="11286" max="11515" width="12.5703125" style="10"/>
    <col min="11516" max="11516" width="8.42578125" style="10" customWidth="1"/>
    <col min="11517" max="11517" width="26" style="10" customWidth="1"/>
    <col min="11518" max="11518" width="26.7109375" style="10" customWidth="1"/>
    <col min="11519" max="11521" width="0" style="10" hidden="1" customWidth="1"/>
    <col min="11522" max="11529" width="3.85546875" style="10" customWidth="1"/>
    <col min="11530" max="11531" width="0" style="10" hidden="1" customWidth="1"/>
    <col min="11532" max="11532" width="3.85546875" style="10" customWidth="1"/>
    <col min="11533" max="11533" width="6.42578125" style="10" customWidth="1"/>
    <col min="11534" max="11534" width="7.85546875" style="10" customWidth="1"/>
    <col min="11535" max="11535" width="6.42578125" style="10" customWidth="1"/>
    <col min="11536" max="11536" width="7.42578125" style="10" customWidth="1"/>
    <col min="11537" max="11537" width="6.85546875" style="10" customWidth="1"/>
    <col min="11538" max="11538" width="7.5703125" style="10" customWidth="1"/>
    <col min="11539" max="11539" width="8.140625" style="10" customWidth="1"/>
    <col min="11540" max="11540" width="10.140625" style="10" customWidth="1"/>
    <col min="11541" max="11541" width="12.5703125" style="10" customWidth="1"/>
    <col min="11542" max="11771" width="12.5703125" style="10"/>
    <col min="11772" max="11772" width="8.42578125" style="10" customWidth="1"/>
    <col min="11773" max="11773" width="26" style="10" customWidth="1"/>
    <col min="11774" max="11774" width="26.7109375" style="10" customWidth="1"/>
    <col min="11775" max="11777" width="0" style="10" hidden="1" customWidth="1"/>
    <col min="11778" max="11785" width="3.85546875" style="10" customWidth="1"/>
    <col min="11786" max="11787" width="0" style="10" hidden="1" customWidth="1"/>
    <col min="11788" max="11788" width="3.85546875" style="10" customWidth="1"/>
    <col min="11789" max="11789" width="6.42578125" style="10" customWidth="1"/>
    <col min="11790" max="11790" width="7.85546875" style="10" customWidth="1"/>
    <col min="11791" max="11791" width="6.42578125" style="10" customWidth="1"/>
    <col min="11792" max="11792" width="7.42578125" style="10" customWidth="1"/>
    <col min="11793" max="11793" width="6.85546875" style="10" customWidth="1"/>
    <col min="11794" max="11794" width="7.5703125" style="10" customWidth="1"/>
    <col min="11795" max="11795" width="8.140625" style="10" customWidth="1"/>
    <col min="11796" max="11796" width="10.140625" style="10" customWidth="1"/>
    <col min="11797" max="11797" width="12.5703125" style="10" customWidth="1"/>
    <col min="11798" max="12027" width="12.5703125" style="10"/>
    <col min="12028" max="12028" width="8.42578125" style="10" customWidth="1"/>
    <col min="12029" max="12029" width="26" style="10" customWidth="1"/>
    <col min="12030" max="12030" width="26.7109375" style="10" customWidth="1"/>
    <col min="12031" max="12033" width="0" style="10" hidden="1" customWidth="1"/>
    <col min="12034" max="12041" width="3.85546875" style="10" customWidth="1"/>
    <col min="12042" max="12043" width="0" style="10" hidden="1" customWidth="1"/>
    <col min="12044" max="12044" width="3.85546875" style="10" customWidth="1"/>
    <col min="12045" max="12045" width="6.42578125" style="10" customWidth="1"/>
    <col min="12046" max="12046" width="7.85546875" style="10" customWidth="1"/>
    <col min="12047" max="12047" width="6.42578125" style="10" customWidth="1"/>
    <col min="12048" max="12048" width="7.42578125" style="10" customWidth="1"/>
    <col min="12049" max="12049" width="6.85546875" style="10" customWidth="1"/>
    <col min="12050" max="12050" width="7.5703125" style="10" customWidth="1"/>
    <col min="12051" max="12051" width="8.140625" style="10" customWidth="1"/>
    <col min="12052" max="12052" width="10.140625" style="10" customWidth="1"/>
    <col min="12053" max="12053" width="12.5703125" style="10" customWidth="1"/>
    <col min="12054" max="12283" width="12.5703125" style="10"/>
    <col min="12284" max="12284" width="8.42578125" style="10" customWidth="1"/>
    <col min="12285" max="12285" width="26" style="10" customWidth="1"/>
    <col min="12286" max="12286" width="26.7109375" style="10" customWidth="1"/>
    <col min="12287" max="12289" width="0" style="10" hidden="1" customWidth="1"/>
    <col min="12290" max="12297" width="3.85546875" style="10" customWidth="1"/>
    <col min="12298" max="12299" width="0" style="10" hidden="1" customWidth="1"/>
    <col min="12300" max="12300" width="3.85546875" style="10" customWidth="1"/>
    <col min="12301" max="12301" width="6.42578125" style="10" customWidth="1"/>
    <col min="12302" max="12302" width="7.85546875" style="10" customWidth="1"/>
    <col min="12303" max="12303" width="6.42578125" style="10" customWidth="1"/>
    <col min="12304" max="12304" width="7.42578125" style="10" customWidth="1"/>
    <col min="12305" max="12305" width="6.85546875" style="10" customWidth="1"/>
    <col min="12306" max="12306" width="7.5703125" style="10" customWidth="1"/>
    <col min="12307" max="12307" width="8.140625" style="10" customWidth="1"/>
    <col min="12308" max="12308" width="10.140625" style="10" customWidth="1"/>
    <col min="12309" max="12309" width="12.5703125" style="10" customWidth="1"/>
    <col min="12310" max="12539" width="12.5703125" style="10"/>
    <col min="12540" max="12540" width="8.42578125" style="10" customWidth="1"/>
    <col min="12541" max="12541" width="26" style="10" customWidth="1"/>
    <col min="12542" max="12542" width="26.7109375" style="10" customWidth="1"/>
    <col min="12543" max="12545" width="0" style="10" hidden="1" customWidth="1"/>
    <col min="12546" max="12553" width="3.85546875" style="10" customWidth="1"/>
    <col min="12554" max="12555" width="0" style="10" hidden="1" customWidth="1"/>
    <col min="12556" max="12556" width="3.85546875" style="10" customWidth="1"/>
    <col min="12557" max="12557" width="6.42578125" style="10" customWidth="1"/>
    <col min="12558" max="12558" width="7.85546875" style="10" customWidth="1"/>
    <col min="12559" max="12559" width="6.42578125" style="10" customWidth="1"/>
    <col min="12560" max="12560" width="7.42578125" style="10" customWidth="1"/>
    <col min="12561" max="12561" width="6.85546875" style="10" customWidth="1"/>
    <col min="12562" max="12562" width="7.5703125" style="10" customWidth="1"/>
    <col min="12563" max="12563" width="8.140625" style="10" customWidth="1"/>
    <col min="12564" max="12564" width="10.140625" style="10" customWidth="1"/>
    <col min="12565" max="12565" width="12.5703125" style="10" customWidth="1"/>
    <col min="12566" max="12795" width="12.5703125" style="10"/>
    <col min="12796" max="12796" width="8.42578125" style="10" customWidth="1"/>
    <col min="12797" max="12797" width="26" style="10" customWidth="1"/>
    <col min="12798" max="12798" width="26.7109375" style="10" customWidth="1"/>
    <col min="12799" max="12801" width="0" style="10" hidden="1" customWidth="1"/>
    <col min="12802" max="12809" width="3.85546875" style="10" customWidth="1"/>
    <col min="12810" max="12811" width="0" style="10" hidden="1" customWidth="1"/>
    <col min="12812" max="12812" width="3.85546875" style="10" customWidth="1"/>
    <col min="12813" max="12813" width="6.42578125" style="10" customWidth="1"/>
    <col min="12814" max="12814" width="7.85546875" style="10" customWidth="1"/>
    <col min="12815" max="12815" width="6.42578125" style="10" customWidth="1"/>
    <col min="12816" max="12816" width="7.42578125" style="10" customWidth="1"/>
    <col min="12817" max="12817" width="6.85546875" style="10" customWidth="1"/>
    <col min="12818" max="12818" width="7.5703125" style="10" customWidth="1"/>
    <col min="12819" max="12819" width="8.140625" style="10" customWidth="1"/>
    <col min="12820" max="12820" width="10.140625" style="10" customWidth="1"/>
    <col min="12821" max="12821" width="12.5703125" style="10" customWidth="1"/>
    <col min="12822" max="13051" width="12.5703125" style="10"/>
    <col min="13052" max="13052" width="8.42578125" style="10" customWidth="1"/>
    <col min="13053" max="13053" width="26" style="10" customWidth="1"/>
    <col min="13054" max="13054" width="26.7109375" style="10" customWidth="1"/>
    <col min="13055" max="13057" width="0" style="10" hidden="1" customWidth="1"/>
    <col min="13058" max="13065" width="3.85546875" style="10" customWidth="1"/>
    <col min="13066" max="13067" width="0" style="10" hidden="1" customWidth="1"/>
    <col min="13068" max="13068" width="3.85546875" style="10" customWidth="1"/>
    <col min="13069" max="13069" width="6.42578125" style="10" customWidth="1"/>
    <col min="13070" max="13070" width="7.85546875" style="10" customWidth="1"/>
    <col min="13071" max="13071" width="6.42578125" style="10" customWidth="1"/>
    <col min="13072" max="13072" width="7.42578125" style="10" customWidth="1"/>
    <col min="13073" max="13073" width="6.85546875" style="10" customWidth="1"/>
    <col min="13074" max="13074" width="7.5703125" style="10" customWidth="1"/>
    <col min="13075" max="13075" width="8.140625" style="10" customWidth="1"/>
    <col min="13076" max="13076" width="10.140625" style="10" customWidth="1"/>
    <col min="13077" max="13077" width="12.5703125" style="10" customWidth="1"/>
    <col min="13078" max="13307" width="12.5703125" style="10"/>
    <col min="13308" max="13308" width="8.42578125" style="10" customWidth="1"/>
    <col min="13309" max="13309" width="26" style="10" customWidth="1"/>
    <col min="13310" max="13310" width="26.7109375" style="10" customWidth="1"/>
    <col min="13311" max="13313" width="0" style="10" hidden="1" customWidth="1"/>
    <col min="13314" max="13321" width="3.85546875" style="10" customWidth="1"/>
    <col min="13322" max="13323" width="0" style="10" hidden="1" customWidth="1"/>
    <col min="13324" max="13324" width="3.85546875" style="10" customWidth="1"/>
    <col min="13325" max="13325" width="6.42578125" style="10" customWidth="1"/>
    <col min="13326" max="13326" width="7.85546875" style="10" customWidth="1"/>
    <col min="13327" max="13327" width="6.42578125" style="10" customWidth="1"/>
    <col min="13328" max="13328" width="7.42578125" style="10" customWidth="1"/>
    <col min="13329" max="13329" width="6.85546875" style="10" customWidth="1"/>
    <col min="13330" max="13330" width="7.5703125" style="10" customWidth="1"/>
    <col min="13331" max="13331" width="8.140625" style="10" customWidth="1"/>
    <col min="13332" max="13332" width="10.140625" style="10" customWidth="1"/>
    <col min="13333" max="13333" width="12.5703125" style="10" customWidth="1"/>
    <col min="13334" max="13563" width="12.5703125" style="10"/>
    <col min="13564" max="13564" width="8.42578125" style="10" customWidth="1"/>
    <col min="13565" max="13565" width="26" style="10" customWidth="1"/>
    <col min="13566" max="13566" width="26.7109375" style="10" customWidth="1"/>
    <col min="13567" max="13569" width="0" style="10" hidden="1" customWidth="1"/>
    <col min="13570" max="13577" width="3.85546875" style="10" customWidth="1"/>
    <col min="13578" max="13579" width="0" style="10" hidden="1" customWidth="1"/>
    <col min="13580" max="13580" width="3.85546875" style="10" customWidth="1"/>
    <col min="13581" max="13581" width="6.42578125" style="10" customWidth="1"/>
    <col min="13582" max="13582" width="7.85546875" style="10" customWidth="1"/>
    <col min="13583" max="13583" width="6.42578125" style="10" customWidth="1"/>
    <col min="13584" max="13584" width="7.42578125" style="10" customWidth="1"/>
    <col min="13585" max="13585" width="6.85546875" style="10" customWidth="1"/>
    <col min="13586" max="13586" width="7.5703125" style="10" customWidth="1"/>
    <col min="13587" max="13587" width="8.140625" style="10" customWidth="1"/>
    <col min="13588" max="13588" width="10.140625" style="10" customWidth="1"/>
    <col min="13589" max="13589" width="12.5703125" style="10" customWidth="1"/>
    <col min="13590" max="13819" width="12.5703125" style="10"/>
    <col min="13820" max="13820" width="8.42578125" style="10" customWidth="1"/>
    <col min="13821" max="13821" width="26" style="10" customWidth="1"/>
    <col min="13822" max="13822" width="26.7109375" style="10" customWidth="1"/>
    <col min="13823" max="13825" width="0" style="10" hidden="1" customWidth="1"/>
    <col min="13826" max="13833" width="3.85546875" style="10" customWidth="1"/>
    <col min="13834" max="13835" width="0" style="10" hidden="1" customWidth="1"/>
    <col min="13836" max="13836" width="3.85546875" style="10" customWidth="1"/>
    <col min="13837" max="13837" width="6.42578125" style="10" customWidth="1"/>
    <col min="13838" max="13838" width="7.85546875" style="10" customWidth="1"/>
    <col min="13839" max="13839" width="6.42578125" style="10" customWidth="1"/>
    <col min="13840" max="13840" width="7.42578125" style="10" customWidth="1"/>
    <col min="13841" max="13841" width="6.85546875" style="10" customWidth="1"/>
    <col min="13842" max="13842" width="7.5703125" style="10" customWidth="1"/>
    <col min="13843" max="13843" width="8.140625" style="10" customWidth="1"/>
    <col min="13844" max="13844" width="10.140625" style="10" customWidth="1"/>
    <col min="13845" max="13845" width="12.5703125" style="10" customWidth="1"/>
    <col min="13846" max="14075" width="12.5703125" style="10"/>
    <col min="14076" max="14076" width="8.42578125" style="10" customWidth="1"/>
    <col min="14077" max="14077" width="26" style="10" customWidth="1"/>
    <col min="14078" max="14078" width="26.7109375" style="10" customWidth="1"/>
    <col min="14079" max="14081" width="0" style="10" hidden="1" customWidth="1"/>
    <col min="14082" max="14089" width="3.85546875" style="10" customWidth="1"/>
    <col min="14090" max="14091" width="0" style="10" hidden="1" customWidth="1"/>
    <col min="14092" max="14092" width="3.85546875" style="10" customWidth="1"/>
    <col min="14093" max="14093" width="6.42578125" style="10" customWidth="1"/>
    <col min="14094" max="14094" width="7.85546875" style="10" customWidth="1"/>
    <col min="14095" max="14095" width="6.42578125" style="10" customWidth="1"/>
    <col min="14096" max="14096" width="7.42578125" style="10" customWidth="1"/>
    <col min="14097" max="14097" width="6.85546875" style="10" customWidth="1"/>
    <col min="14098" max="14098" width="7.5703125" style="10" customWidth="1"/>
    <col min="14099" max="14099" width="8.140625" style="10" customWidth="1"/>
    <col min="14100" max="14100" width="10.140625" style="10" customWidth="1"/>
    <col min="14101" max="14101" width="12.5703125" style="10" customWidth="1"/>
    <col min="14102" max="14331" width="12.5703125" style="10"/>
    <col min="14332" max="14332" width="8.42578125" style="10" customWidth="1"/>
    <col min="14333" max="14333" width="26" style="10" customWidth="1"/>
    <col min="14334" max="14334" width="26.7109375" style="10" customWidth="1"/>
    <col min="14335" max="14337" width="0" style="10" hidden="1" customWidth="1"/>
    <col min="14338" max="14345" width="3.85546875" style="10" customWidth="1"/>
    <col min="14346" max="14347" width="0" style="10" hidden="1" customWidth="1"/>
    <col min="14348" max="14348" width="3.85546875" style="10" customWidth="1"/>
    <col min="14349" max="14349" width="6.42578125" style="10" customWidth="1"/>
    <col min="14350" max="14350" width="7.85546875" style="10" customWidth="1"/>
    <col min="14351" max="14351" width="6.42578125" style="10" customWidth="1"/>
    <col min="14352" max="14352" width="7.42578125" style="10" customWidth="1"/>
    <col min="14353" max="14353" width="6.85546875" style="10" customWidth="1"/>
    <col min="14354" max="14354" width="7.5703125" style="10" customWidth="1"/>
    <col min="14355" max="14355" width="8.140625" style="10" customWidth="1"/>
    <col min="14356" max="14356" width="10.140625" style="10" customWidth="1"/>
    <col min="14357" max="14357" width="12.5703125" style="10" customWidth="1"/>
    <col min="14358" max="14587" width="12.5703125" style="10"/>
    <col min="14588" max="14588" width="8.42578125" style="10" customWidth="1"/>
    <col min="14589" max="14589" width="26" style="10" customWidth="1"/>
    <col min="14590" max="14590" width="26.7109375" style="10" customWidth="1"/>
    <col min="14591" max="14593" width="0" style="10" hidden="1" customWidth="1"/>
    <col min="14594" max="14601" width="3.85546875" style="10" customWidth="1"/>
    <col min="14602" max="14603" width="0" style="10" hidden="1" customWidth="1"/>
    <col min="14604" max="14604" width="3.85546875" style="10" customWidth="1"/>
    <col min="14605" max="14605" width="6.42578125" style="10" customWidth="1"/>
    <col min="14606" max="14606" width="7.85546875" style="10" customWidth="1"/>
    <col min="14607" max="14607" width="6.42578125" style="10" customWidth="1"/>
    <col min="14608" max="14608" width="7.42578125" style="10" customWidth="1"/>
    <col min="14609" max="14609" width="6.85546875" style="10" customWidth="1"/>
    <col min="14610" max="14610" width="7.5703125" style="10" customWidth="1"/>
    <col min="14611" max="14611" width="8.140625" style="10" customWidth="1"/>
    <col min="14612" max="14612" width="10.140625" style="10" customWidth="1"/>
    <col min="14613" max="14613" width="12.5703125" style="10" customWidth="1"/>
    <col min="14614" max="14843" width="12.5703125" style="10"/>
    <col min="14844" max="14844" width="8.42578125" style="10" customWidth="1"/>
    <col min="14845" max="14845" width="26" style="10" customWidth="1"/>
    <col min="14846" max="14846" width="26.7109375" style="10" customWidth="1"/>
    <col min="14847" max="14849" width="0" style="10" hidden="1" customWidth="1"/>
    <col min="14850" max="14857" width="3.85546875" style="10" customWidth="1"/>
    <col min="14858" max="14859" width="0" style="10" hidden="1" customWidth="1"/>
    <col min="14860" max="14860" width="3.85546875" style="10" customWidth="1"/>
    <col min="14861" max="14861" width="6.42578125" style="10" customWidth="1"/>
    <col min="14862" max="14862" width="7.85546875" style="10" customWidth="1"/>
    <col min="14863" max="14863" width="6.42578125" style="10" customWidth="1"/>
    <col min="14864" max="14864" width="7.42578125" style="10" customWidth="1"/>
    <col min="14865" max="14865" width="6.85546875" style="10" customWidth="1"/>
    <col min="14866" max="14866" width="7.5703125" style="10" customWidth="1"/>
    <col min="14867" max="14867" width="8.140625" style="10" customWidth="1"/>
    <col min="14868" max="14868" width="10.140625" style="10" customWidth="1"/>
    <col min="14869" max="14869" width="12.5703125" style="10" customWidth="1"/>
    <col min="14870" max="15099" width="12.5703125" style="10"/>
    <col min="15100" max="15100" width="8.42578125" style="10" customWidth="1"/>
    <col min="15101" max="15101" width="26" style="10" customWidth="1"/>
    <col min="15102" max="15102" width="26.7109375" style="10" customWidth="1"/>
    <col min="15103" max="15105" width="0" style="10" hidden="1" customWidth="1"/>
    <col min="15106" max="15113" width="3.85546875" style="10" customWidth="1"/>
    <col min="15114" max="15115" width="0" style="10" hidden="1" customWidth="1"/>
    <col min="15116" max="15116" width="3.85546875" style="10" customWidth="1"/>
    <col min="15117" max="15117" width="6.42578125" style="10" customWidth="1"/>
    <col min="15118" max="15118" width="7.85546875" style="10" customWidth="1"/>
    <col min="15119" max="15119" width="6.42578125" style="10" customWidth="1"/>
    <col min="15120" max="15120" width="7.42578125" style="10" customWidth="1"/>
    <col min="15121" max="15121" width="6.85546875" style="10" customWidth="1"/>
    <col min="15122" max="15122" width="7.5703125" style="10" customWidth="1"/>
    <col min="15123" max="15123" width="8.140625" style="10" customWidth="1"/>
    <col min="15124" max="15124" width="10.140625" style="10" customWidth="1"/>
    <col min="15125" max="15125" width="12.5703125" style="10" customWidth="1"/>
    <col min="15126" max="15355" width="12.5703125" style="10"/>
    <col min="15356" max="15356" width="8.42578125" style="10" customWidth="1"/>
    <col min="15357" max="15357" width="26" style="10" customWidth="1"/>
    <col min="15358" max="15358" width="26.7109375" style="10" customWidth="1"/>
    <col min="15359" max="15361" width="0" style="10" hidden="1" customWidth="1"/>
    <col min="15362" max="15369" width="3.85546875" style="10" customWidth="1"/>
    <col min="15370" max="15371" width="0" style="10" hidden="1" customWidth="1"/>
    <col min="15372" max="15372" width="3.85546875" style="10" customWidth="1"/>
    <col min="15373" max="15373" width="6.42578125" style="10" customWidth="1"/>
    <col min="15374" max="15374" width="7.85546875" style="10" customWidth="1"/>
    <col min="15375" max="15375" width="6.42578125" style="10" customWidth="1"/>
    <col min="15376" max="15376" width="7.42578125" style="10" customWidth="1"/>
    <col min="15377" max="15377" width="6.85546875" style="10" customWidth="1"/>
    <col min="15378" max="15378" width="7.5703125" style="10" customWidth="1"/>
    <col min="15379" max="15379" width="8.140625" style="10" customWidth="1"/>
    <col min="15380" max="15380" width="10.140625" style="10" customWidth="1"/>
    <col min="15381" max="15381" width="12.5703125" style="10" customWidth="1"/>
    <col min="15382" max="15611" width="12.5703125" style="10"/>
    <col min="15612" max="15612" width="8.42578125" style="10" customWidth="1"/>
    <col min="15613" max="15613" width="26" style="10" customWidth="1"/>
    <col min="15614" max="15614" width="26.7109375" style="10" customWidth="1"/>
    <col min="15615" max="15617" width="0" style="10" hidden="1" customWidth="1"/>
    <col min="15618" max="15625" width="3.85546875" style="10" customWidth="1"/>
    <col min="15626" max="15627" width="0" style="10" hidden="1" customWidth="1"/>
    <col min="15628" max="15628" width="3.85546875" style="10" customWidth="1"/>
    <col min="15629" max="15629" width="6.42578125" style="10" customWidth="1"/>
    <col min="15630" max="15630" width="7.85546875" style="10" customWidth="1"/>
    <col min="15631" max="15631" width="6.42578125" style="10" customWidth="1"/>
    <col min="15632" max="15632" width="7.42578125" style="10" customWidth="1"/>
    <col min="15633" max="15633" width="6.85546875" style="10" customWidth="1"/>
    <col min="15634" max="15634" width="7.5703125" style="10" customWidth="1"/>
    <col min="15635" max="15635" width="8.140625" style="10" customWidth="1"/>
    <col min="15636" max="15636" width="10.140625" style="10" customWidth="1"/>
    <col min="15637" max="15637" width="12.5703125" style="10" customWidth="1"/>
    <col min="15638" max="15867" width="12.5703125" style="10"/>
    <col min="15868" max="15868" width="8.42578125" style="10" customWidth="1"/>
    <col min="15869" max="15869" width="26" style="10" customWidth="1"/>
    <col min="15870" max="15870" width="26.7109375" style="10" customWidth="1"/>
    <col min="15871" max="15873" width="0" style="10" hidden="1" customWidth="1"/>
    <col min="15874" max="15881" width="3.85546875" style="10" customWidth="1"/>
    <col min="15882" max="15883" width="0" style="10" hidden="1" customWidth="1"/>
    <col min="15884" max="15884" width="3.85546875" style="10" customWidth="1"/>
    <col min="15885" max="15885" width="6.42578125" style="10" customWidth="1"/>
    <col min="15886" max="15886" width="7.85546875" style="10" customWidth="1"/>
    <col min="15887" max="15887" width="6.42578125" style="10" customWidth="1"/>
    <col min="15888" max="15888" width="7.42578125" style="10" customWidth="1"/>
    <col min="15889" max="15889" width="6.85546875" style="10" customWidth="1"/>
    <col min="15890" max="15890" width="7.5703125" style="10" customWidth="1"/>
    <col min="15891" max="15891" width="8.140625" style="10" customWidth="1"/>
    <col min="15892" max="15892" width="10.140625" style="10" customWidth="1"/>
    <col min="15893" max="15893" width="12.5703125" style="10" customWidth="1"/>
    <col min="15894" max="16123" width="12.5703125" style="10"/>
    <col min="16124" max="16124" width="8.42578125" style="10" customWidth="1"/>
    <col min="16125" max="16125" width="26" style="10" customWidth="1"/>
    <col min="16126" max="16126" width="26.7109375" style="10" customWidth="1"/>
    <col min="16127" max="16129" width="0" style="10" hidden="1" customWidth="1"/>
    <col min="16130" max="16137" width="3.85546875" style="10" customWidth="1"/>
    <col min="16138" max="16139" width="0" style="10" hidden="1" customWidth="1"/>
    <col min="16140" max="16140" width="3.85546875" style="10" customWidth="1"/>
    <col min="16141" max="16141" width="6.42578125" style="10" customWidth="1"/>
    <col min="16142" max="16142" width="7.85546875" style="10" customWidth="1"/>
    <col min="16143" max="16143" width="6.42578125" style="10" customWidth="1"/>
    <col min="16144" max="16144" width="7.42578125" style="10" customWidth="1"/>
    <col min="16145" max="16145" width="6.85546875" style="10" customWidth="1"/>
    <col min="16146" max="16146" width="7.5703125" style="10" customWidth="1"/>
    <col min="16147" max="16147" width="8.140625" style="10" customWidth="1"/>
    <col min="16148" max="16148" width="10.140625" style="10" customWidth="1"/>
    <col min="16149" max="16149" width="12.5703125" style="10" customWidth="1"/>
    <col min="16150" max="16384" width="12.5703125" style="10"/>
  </cols>
  <sheetData>
    <row r="1" spans="1:20" x14ac:dyDescent="0.2">
      <c r="B1" s="4" t="s">
        <v>129</v>
      </c>
      <c r="C1" s="5"/>
      <c r="D1" s="5"/>
      <c r="E1" s="6"/>
      <c r="F1" s="6"/>
      <c r="G1" s="6"/>
      <c r="H1" s="7"/>
      <c r="I1" s="7"/>
      <c r="J1" s="7"/>
      <c r="K1" s="7"/>
      <c r="L1" s="7"/>
      <c r="M1" s="7"/>
      <c r="N1" s="7"/>
      <c r="O1" s="7"/>
      <c r="P1" s="7"/>
    </row>
    <row r="2" spans="1:20" x14ac:dyDescent="0.2">
      <c r="B2" s="4" t="s">
        <v>130</v>
      </c>
      <c r="C2" s="5"/>
      <c r="D2" s="5"/>
      <c r="E2" s="6"/>
      <c r="F2" s="6"/>
      <c r="G2" s="6"/>
      <c r="H2" s="7"/>
      <c r="I2" s="7"/>
      <c r="J2" s="7"/>
      <c r="K2" s="7"/>
      <c r="L2" s="7"/>
      <c r="M2" s="7"/>
      <c r="N2" s="7"/>
      <c r="O2" s="7"/>
      <c r="P2" s="7"/>
    </row>
    <row r="3" spans="1:20" x14ac:dyDescent="0.2">
      <c r="B3" s="4" t="s">
        <v>131</v>
      </c>
      <c r="C3" s="5"/>
      <c r="D3" s="5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</row>
    <row r="4" spans="1:20" x14ac:dyDescent="0.2">
      <c r="B4" s="4" t="s">
        <v>132</v>
      </c>
      <c r="C4" s="5"/>
      <c r="D4" s="5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</row>
    <row r="5" spans="1:20" x14ac:dyDescent="0.2">
      <c r="B5" s="4" t="s">
        <v>133</v>
      </c>
      <c r="C5" s="5"/>
      <c r="D5" s="5"/>
      <c r="E5" s="6"/>
      <c r="F5" s="6"/>
      <c r="G5" s="6"/>
      <c r="H5" s="7"/>
      <c r="I5" s="7"/>
      <c r="J5" s="7"/>
      <c r="K5" s="7"/>
      <c r="L5" s="7"/>
      <c r="M5" s="7"/>
      <c r="N5" s="7"/>
      <c r="O5" s="7"/>
      <c r="P5" s="7"/>
    </row>
    <row r="6" spans="1:20" x14ac:dyDescent="0.2">
      <c r="B6" s="4"/>
      <c r="C6" s="5"/>
      <c r="D6" s="5"/>
      <c r="E6" s="6"/>
      <c r="F6" s="6"/>
      <c r="G6" s="6"/>
      <c r="H6" s="7"/>
      <c r="I6" s="7"/>
      <c r="J6" s="7"/>
      <c r="K6" s="7"/>
      <c r="L6" s="7"/>
      <c r="M6" s="7"/>
      <c r="N6" s="7"/>
      <c r="O6" s="7"/>
      <c r="P6" s="7"/>
    </row>
    <row r="7" spans="1:20" ht="14.25" customHeight="1" thickBot="1" x14ac:dyDescent="0.25">
      <c r="C7" s="8"/>
      <c r="H7" s="44" t="s">
        <v>134</v>
      </c>
      <c r="I7" s="44"/>
      <c r="J7" s="44"/>
      <c r="K7" s="44"/>
      <c r="L7" s="44"/>
      <c r="M7" s="44"/>
      <c r="N7" s="44"/>
      <c r="O7" s="44"/>
      <c r="P7" s="44"/>
    </row>
    <row r="8" spans="1:20" s="12" customFormat="1" ht="26.25" customHeight="1" x14ac:dyDescent="0.2">
      <c r="B8" s="11" t="s">
        <v>29</v>
      </c>
      <c r="C8" s="12" t="s">
        <v>0</v>
      </c>
      <c r="D8" s="12" t="s">
        <v>1</v>
      </c>
      <c r="E8" s="12" t="s">
        <v>2</v>
      </c>
      <c r="F8" s="12" t="s">
        <v>135</v>
      </c>
      <c r="G8" s="12" t="s">
        <v>136</v>
      </c>
      <c r="H8" s="11" t="s">
        <v>141</v>
      </c>
      <c r="I8" s="11" t="s">
        <v>142</v>
      </c>
      <c r="J8" s="11" t="s">
        <v>143</v>
      </c>
      <c r="K8" s="11" t="s">
        <v>144</v>
      </c>
      <c r="L8" s="11" t="s">
        <v>145</v>
      </c>
      <c r="M8" s="11" t="s">
        <v>146</v>
      </c>
      <c r="N8" s="11" t="s">
        <v>147</v>
      </c>
      <c r="O8" s="11" t="s">
        <v>148</v>
      </c>
      <c r="P8" s="11" t="s">
        <v>149</v>
      </c>
      <c r="Q8" s="11" t="s">
        <v>137</v>
      </c>
      <c r="R8" s="11" t="s">
        <v>138</v>
      </c>
      <c r="S8" s="11" t="s">
        <v>139</v>
      </c>
      <c r="T8" s="13" t="s">
        <v>140</v>
      </c>
    </row>
    <row r="9" spans="1:20" s="6" customFormat="1" ht="15.75" x14ac:dyDescent="0.25">
      <c r="A9" s="6">
        <v>1</v>
      </c>
      <c r="B9" s="32" t="s">
        <v>19</v>
      </c>
      <c r="C9" t="s">
        <v>241</v>
      </c>
      <c r="D9" s="20" t="s">
        <v>242</v>
      </c>
      <c r="H9" s="7" t="s">
        <v>424</v>
      </c>
      <c r="I9" s="7" t="s">
        <v>424</v>
      </c>
      <c r="J9" s="7" t="s">
        <v>424</v>
      </c>
      <c r="K9" s="7" t="s">
        <v>424</v>
      </c>
      <c r="L9" s="7" t="s">
        <v>424</v>
      </c>
      <c r="M9" s="7" t="s">
        <v>424</v>
      </c>
      <c r="N9" s="7" t="s">
        <v>424</v>
      </c>
      <c r="O9" s="7" t="s">
        <v>424</v>
      </c>
      <c r="P9" s="7"/>
      <c r="Q9" s="7">
        <f>COUNTIF( Table1[[#This Row],[1]:[8]], "AW")</f>
        <v>8</v>
      </c>
      <c r="R9" s="7">
        <f>COUNTIF(Table1[[#This Row],[1]:[8]],"AL")</f>
        <v>0</v>
      </c>
      <c r="S9" s="7">
        <f>SUM((Table1[[#This Row],[TOTAL wins]]*3)+(Table1[[#This Row],[TOTAL losses]]*-1)+(Table1[[#This Row],[FORFEITS]]*-2))</f>
        <v>24</v>
      </c>
      <c r="T9" s="14"/>
    </row>
    <row r="10" spans="1:20" s="6" customFormat="1" ht="15.75" x14ac:dyDescent="0.25">
      <c r="A10" s="6">
        <v>2</v>
      </c>
      <c r="B10" s="32" t="s">
        <v>23</v>
      </c>
      <c r="C10" s="19" t="s">
        <v>155</v>
      </c>
      <c r="D10" s="30" t="s">
        <v>271</v>
      </c>
      <c r="H10" s="7" t="s">
        <v>424</v>
      </c>
      <c r="I10" s="7" t="s">
        <v>424</v>
      </c>
      <c r="J10" s="7" t="s">
        <v>424</v>
      </c>
      <c r="K10" s="7" t="s">
        <v>424</v>
      </c>
      <c r="L10" s="7" t="s">
        <v>424</v>
      </c>
      <c r="M10" s="7" t="s">
        <v>424</v>
      </c>
      <c r="N10" s="7" t="s">
        <v>425</v>
      </c>
      <c r="O10" s="7" t="s">
        <v>424</v>
      </c>
      <c r="P10" s="7"/>
      <c r="Q10" s="7">
        <f>COUNTIF( Table1[[#This Row],[1]:[8]], "AW")</f>
        <v>7</v>
      </c>
      <c r="R10" s="7">
        <f>COUNTIF(Table1[[#This Row],[1]:[8]],"AL")</f>
        <v>1</v>
      </c>
      <c r="S10" s="7">
        <f>SUM((Table1[[#This Row],[TOTAL wins]]*3)+(Table1[[#This Row],[TOTAL losses]]*-1)+(Table1[[#This Row],[FORFEITS]]*-2))</f>
        <v>20</v>
      </c>
      <c r="T10" s="14"/>
    </row>
    <row r="11" spans="1:20" s="6" customFormat="1" ht="15.75" x14ac:dyDescent="0.25">
      <c r="A11" s="6">
        <v>3</v>
      </c>
      <c r="B11" s="32" t="s">
        <v>18</v>
      </c>
      <c r="C11" s="20" t="s">
        <v>320</v>
      </c>
      <c r="D11" s="20" t="s">
        <v>321</v>
      </c>
      <c r="F11" s="33"/>
      <c r="H11" s="7" t="s">
        <v>424</v>
      </c>
      <c r="I11" s="7" t="s">
        <v>424</v>
      </c>
      <c r="J11" s="7" t="s">
        <v>424</v>
      </c>
      <c r="K11" s="7" t="s">
        <v>424</v>
      </c>
      <c r="L11" s="7" t="s">
        <v>424</v>
      </c>
      <c r="M11" s="7" t="s">
        <v>424</v>
      </c>
      <c r="N11" s="7" t="s">
        <v>425</v>
      </c>
      <c r="O11" s="7" t="s">
        <v>425</v>
      </c>
      <c r="P11" s="7"/>
      <c r="Q11" s="7">
        <f>COUNTIF( Table1[[#This Row],[1]:[8]], "AW")</f>
        <v>6</v>
      </c>
      <c r="R11" s="7">
        <f>COUNTIF(Table1[[#This Row],[1]:[8]],"AL")</f>
        <v>2</v>
      </c>
      <c r="S11" s="7">
        <f>SUM((Table1[[#This Row],[TOTAL wins]]*3)+(Table1[[#This Row],[TOTAL losses]]*-1)+(Table1[[#This Row],[FORFEITS]]*-2))</f>
        <v>16</v>
      </c>
      <c r="T11" s="14"/>
    </row>
    <row r="12" spans="1:20" s="6" customFormat="1" ht="15.75" x14ac:dyDescent="0.25">
      <c r="A12" s="6">
        <v>4</v>
      </c>
      <c r="B12" s="39" t="s">
        <v>382</v>
      </c>
      <c r="C12" s="16" t="s">
        <v>375</v>
      </c>
      <c r="D12" s="19" t="s">
        <v>348</v>
      </c>
      <c r="E12" s="40"/>
      <c r="G12" s="40"/>
      <c r="H12" s="41" t="s">
        <v>424</v>
      </c>
      <c r="I12" s="41" t="s">
        <v>424</v>
      </c>
      <c r="J12" s="41" t="s">
        <v>425</v>
      </c>
      <c r="K12" s="41" t="s">
        <v>424</v>
      </c>
      <c r="L12" s="41" t="s">
        <v>424</v>
      </c>
      <c r="M12" s="41" t="s">
        <v>424</v>
      </c>
      <c r="N12" s="41" t="s">
        <v>424</v>
      </c>
      <c r="O12" s="41" t="s">
        <v>425</v>
      </c>
      <c r="P12" s="41"/>
      <c r="Q12" s="42">
        <f>COUNTIF( Table1[[#This Row],[1]:[8]], "AW")</f>
        <v>6</v>
      </c>
      <c r="R12" s="42">
        <f>COUNTIF(Table1[[#This Row],[1]:[8]],"AL")</f>
        <v>2</v>
      </c>
      <c r="S12" s="7">
        <f>SUM((Table1[[#This Row],[TOTAL wins]]*3)+(Table1[[#This Row],[TOTAL losses]]*-1)+(Table1[[#This Row],[FORFEITS]]*-2))</f>
        <v>16</v>
      </c>
      <c r="T12" s="43"/>
    </row>
    <row r="13" spans="1:20" s="6" customFormat="1" ht="15.75" x14ac:dyDescent="0.25">
      <c r="A13" s="6">
        <v>5</v>
      </c>
      <c r="B13" s="32" t="s">
        <v>21</v>
      </c>
      <c r="C13" s="19" t="s">
        <v>250</v>
      </c>
      <c r="D13" s="19" t="s">
        <v>251</v>
      </c>
      <c r="H13" s="7" t="s">
        <v>425</v>
      </c>
      <c r="I13" s="7" t="s">
        <v>424</v>
      </c>
      <c r="J13" s="7" t="s">
        <v>424</v>
      </c>
      <c r="K13" s="7" t="s">
        <v>425</v>
      </c>
      <c r="L13" s="7" t="s">
        <v>424</v>
      </c>
      <c r="M13" s="7" t="s">
        <v>425</v>
      </c>
      <c r="N13" s="7" t="s">
        <v>424</v>
      </c>
      <c r="O13" s="7" t="s">
        <v>424</v>
      </c>
      <c r="P13" s="7"/>
      <c r="Q13" s="7">
        <f>COUNTIF( Table1[[#This Row],[1]:[8]], "AW")</f>
        <v>5</v>
      </c>
      <c r="R13" s="7">
        <f>COUNTIF(Table1[[#This Row],[1]:[8]],"AL")</f>
        <v>3</v>
      </c>
      <c r="S13" s="7">
        <f>SUM((Table1[[#This Row],[TOTAL wins]]*3)+(Table1[[#This Row],[TOTAL losses]]*-1)+(Table1[[#This Row],[FORFEITS]]*-2))</f>
        <v>12</v>
      </c>
      <c r="T13" s="14"/>
    </row>
    <row r="14" spans="1:20" s="6" customFormat="1" ht="15.75" x14ac:dyDescent="0.25">
      <c r="A14" s="6">
        <v>6</v>
      </c>
      <c r="B14" s="32" t="s">
        <v>27</v>
      </c>
      <c r="C14" t="s">
        <v>278</v>
      </c>
      <c r="D14" s="20" t="s">
        <v>279</v>
      </c>
      <c r="H14" s="7" t="s">
        <v>425</v>
      </c>
      <c r="I14" s="7" t="s">
        <v>424</v>
      </c>
      <c r="J14" s="7" t="s">
        <v>425</v>
      </c>
      <c r="K14" s="7" t="s">
        <v>424</v>
      </c>
      <c r="L14" s="7" t="s">
        <v>424</v>
      </c>
      <c r="M14" s="7" t="s">
        <v>424</v>
      </c>
      <c r="N14" s="7" t="s">
        <v>425</v>
      </c>
      <c r="O14" s="7" t="s">
        <v>424</v>
      </c>
      <c r="P14" s="7"/>
      <c r="Q14" s="7">
        <f>COUNTIF( Table1[[#This Row],[1]:[8]], "AW")</f>
        <v>5</v>
      </c>
      <c r="R14" s="7">
        <f>COUNTIF(Table1[[#This Row],[1]:[8]],"AL")</f>
        <v>3</v>
      </c>
      <c r="S14" s="7">
        <f>SUM((Table1[[#This Row],[TOTAL wins]]*3)+(Table1[[#This Row],[TOTAL losses]]*-1)+(Table1[[#This Row],[FORFEITS]]*-2))</f>
        <v>12</v>
      </c>
      <c r="T14" s="14"/>
    </row>
    <row r="15" spans="1:20" s="6" customFormat="1" ht="15.75" x14ac:dyDescent="0.25">
      <c r="A15" s="6">
        <v>7</v>
      </c>
      <c r="B15" s="32" t="s">
        <v>24</v>
      </c>
      <c r="C15" s="20" t="s">
        <v>353</v>
      </c>
      <c r="D15" s="20" t="s">
        <v>354</v>
      </c>
      <c r="H15" s="7" t="s">
        <v>424</v>
      </c>
      <c r="I15" s="7" t="s">
        <v>425</v>
      </c>
      <c r="J15" s="7" t="s">
        <v>424</v>
      </c>
      <c r="K15" s="7" t="s">
        <v>424</v>
      </c>
      <c r="L15" s="7" t="s">
        <v>425</v>
      </c>
      <c r="M15" s="7" t="s">
        <v>425</v>
      </c>
      <c r="N15" s="7" t="s">
        <v>424</v>
      </c>
      <c r="O15" s="7" t="s">
        <v>424</v>
      </c>
      <c r="P15" s="7"/>
      <c r="Q15" s="7">
        <f>COUNTIF( Table1[[#This Row],[1]:[8]], "AW")</f>
        <v>5</v>
      </c>
      <c r="R15" s="7">
        <f>COUNTIF(Table1[[#This Row],[1]:[8]],"AL")</f>
        <v>3</v>
      </c>
      <c r="S15" s="7">
        <f>SUM((Table1[[#This Row],[TOTAL wins]]*3)+(Table1[[#This Row],[TOTAL losses]]*-1)+(Table1[[#This Row],[FORFEITS]]*-2))</f>
        <v>12</v>
      </c>
      <c r="T15" s="14"/>
    </row>
    <row r="16" spans="1:20" s="6" customFormat="1" ht="15.75" x14ac:dyDescent="0.25">
      <c r="A16" s="6">
        <v>8</v>
      </c>
      <c r="B16" s="32" t="s">
        <v>26</v>
      </c>
      <c r="C16" s="16" t="s">
        <v>365</v>
      </c>
      <c r="D16" s="19" t="s">
        <v>366</v>
      </c>
      <c r="F16" s="33"/>
      <c r="H16" s="7" t="s">
        <v>425</v>
      </c>
      <c r="I16" s="7" t="s">
        <v>425</v>
      </c>
      <c r="J16" s="7" t="s">
        <v>425</v>
      </c>
      <c r="K16" s="7" t="s">
        <v>424</v>
      </c>
      <c r="L16" s="7" t="s">
        <v>424</v>
      </c>
      <c r="M16" s="7" t="s">
        <v>424</v>
      </c>
      <c r="N16" s="7" t="s">
        <v>424</v>
      </c>
      <c r="O16" s="7" t="s">
        <v>424</v>
      </c>
      <c r="P16" s="7"/>
      <c r="Q16" s="7">
        <f>COUNTIF( Table1[[#This Row],[1]:[8]], "AW")</f>
        <v>5</v>
      </c>
      <c r="R16" s="7">
        <f>COUNTIF(Table1[[#This Row],[1]:[8]],"AL")</f>
        <v>3</v>
      </c>
      <c r="S16" s="7">
        <f>SUM((Table1[[#This Row],[TOTAL wins]]*3)+(Table1[[#This Row],[TOTAL losses]]*-1)+(Table1[[#This Row],[FORFEITS]]*-2))</f>
        <v>12</v>
      </c>
      <c r="T16" s="14"/>
    </row>
    <row r="17" spans="1:20" s="6" customFormat="1" ht="15.75" x14ac:dyDescent="0.25">
      <c r="A17" s="6">
        <v>9</v>
      </c>
      <c r="B17" s="32" t="s">
        <v>15</v>
      </c>
      <c r="C17" s="36" t="s">
        <v>231</v>
      </c>
      <c r="D17" s="19" t="s">
        <v>233</v>
      </c>
      <c r="F17" s="33"/>
      <c r="H17" s="7" t="s">
        <v>425</v>
      </c>
      <c r="I17" s="7" t="s">
        <v>424</v>
      </c>
      <c r="J17" s="7" t="s">
        <v>424</v>
      </c>
      <c r="K17" s="7" t="s">
        <v>425</v>
      </c>
      <c r="L17" s="7" t="s">
        <v>424</v>
      </c>
      <c r="M17" s="7" t="s">
        <v>424</v>
      </c>
      <c r="N17" s="7" t="s">
        <v>425</v>
      </c>
      <c r="O17" s="7" t="s">
        <v>425</v>
      </c>
      <c r="P17" s="7"/>
      <c r="Q17" s="7">
        <f>COUNTIF( Table1[[#This Row],[1]:[8]], "AW")</f>
        <v>4</v>
      </c>
      <c r="R17" s="7">
        <f>COUNTIF(Table1[[#This Row],[1]:[8]],"AL")</f>
        <v>4</v>
      </c>
      <c r="S17" s="7">
        <f>SUM((Table1[[#This Row],[TOTAL wins]]*3)+(Table1[[#This Row],[TOTAL losses]]*-1)+(Table1[[#This Row],[FORFEITS]]*-2))</f>
        <v>8</v>
      </c>
      <c r="T17" s="14"/>
    </row>
    <row r="18" spans="1:20" s="6" customFormat="1" ht="31.5" x14ac:dyDescent="0.25">
      <c r="A18" s="6">
        <v>10</v>
      </c>
      <c r="B18" s="32" t="s">
        <v>22</v>
      </c>
      <c r="C18" s="20" t="s">
        <v>342</v>
      </c>
      <c r="D18" s="20" t="s">
        <v>343</v>
      </c>
      <c r="H18" s="7" t="s">
        <v>425</v>
      </c>
      <c r="I18" s="7" t="s">
        <v>424</v>
      </c>
      <c r="J18" s="7" t="s">
        <v>425</v>
      </c>
      <c r="K18" s="7" t="s">
        <v>424</v>
      </c>
      <c r="L18" s="7" t="s">
        <v>425</v>
      </c>
      <c r="M18" s="7" t="s">
        <v>424</v>
      </c>
      <c r="N18" s="7" t="s">
        <v>424</v>
      </c>
      <c r="O18" s="7" t="s">
        <v>425</v>
      </c>
      <c r="P18" s="7"/>
      <c r="Q18" s="7">
        <f>COUNTIF( Table1[[#This Row],[1]:[8]], "AW")</f>
        <v>4</v>
      </c>
      <c r="R18" s="7">
        <f>COUNTIF(Table1[[#This Row],[1]:[8]],"AL")</f>
        <v>4</v>
      </c>
      <c r="S18" s="7">
        <f>SUM((Table1[[#This Row],[TOTAL wins]]*3)+(Table1[[#This Row],[TOTAL losses]]*-1)+(Table1[[#This Row],[FORFEITS]]*-2))</f>
        <v>8</v>
      </c>
      <c r="T18" s="14"/>
    </row>
    <row r="19" spans="1:20" s="6" customFormat="1" ht="15.75" x14ac:dyDescent="0.25">
      <c r="A19" s="6">
        <v>11</v>
      </c>
      <c r="B19" s="32" t="s">
        <v>39</v>
      </c>
      <c r="C19" s="19" t="s">
        <v>7</v>
      </c>
      <c r="D19" s="19" t="s">
        <v>339</v>
      </c>
      <c r="H19" s="7" t="s">
        <v>426</v>
      </c>
      <c r="I19" s="7" t="s">
        <v>426</v>
      </c>
      <c r="J19" s="7" t="s">
        <v>426</v>
      </c>
      <c r="K19" s="7" t="s">
        <v>426</v>
      </c>
      <c r="L19" s="7" t="s">
        <v>426</v>
      </c>
      <c r="M19" s="7" t="s">
        <v>426</v>
      </c>
      <c r="N19" s="7" t="s">
        <v>426</v>
      </c>
      <c r="O19" s="7" t="s">
        <v>426</v>
      </c>
      <c r="P19" s="7"/>
      <c r="Q19" s="7">
        <f>COUNTIF( Table1[[#This Row],[1]:[8]], "BW")</f>
        <v>8</v>
      </c>
      <c r="R19" s="7">
        <f>COUNTIF(Table1[[#This Row],[1]:[8]],"BL")</f>
        <v>0</v>
      </c>
      <c r="S19" s="7">
        <f>SUM((Table1[[#This Row],[TOTAL wins]]*1)+(Table1[[#This Row],[TOTAL losses]]*-2)+(Table1[[#This Row],[FORFEITS]]*-2))</f>
        <v>8</v>
      </c>
      <c r="T19" s="14"/>
    </row>
    <row r="20" spans="1:20" s="6" customFormat="1" ht="15.75" customHeight="1" x14ac:dyDescent="0.25">
      <c r="A20" s="6">
        <v>12</v>
      </c>
      <c r="B20" s="32" t="s">
        <v>41</v>
      </c>
      <c r="C20" s="16" t="s">
        <v>9</v>
      </c>
      <c r="D20" s="27" t="s">
        <v>348</v>
      </c>
      <c r="F20" s="33"/>
      <c r="H20" s="7" t="s">
        <v>426</v>
      </c>
      <c r="I20" s="7" t="s">
        <v>426</v>
      </c>
      <c r="J20" s="7" t="s">
        <v>426</v>
      </c>
      <c r="K20" s="7" t="s">
        <v>426</v>
      </c>
      <c r="L20" s="7" t="s">
        <v>426</v>
      </c>
      <c r="M20" s="7" t="s">
        <v>426</v>
      </c>
      <c r="N20" s="7" t="s">
        <v>426</v>
      </c>
      <c r="O20" s="7" t="s">
        <v>426</v>
      </c>
      <c r="P20" s="7"/>
      <c r="Q20" s="7">
        <f>COUNTIF( Table1[[#This Row],[1]:[8]], "BW")</f>
        <v>8</v>
      </c>
      <c r="R20" s="7">
        <f>COUNTIF(Table1[[#This Row],[1]:[8]],"BL")</f>
        <v>0</v>
      </c>
      <c r="S20" s="7">
        <f>SUM((Table1[[#This Row],[TOTAL wins]]*1)+(Table1[[#This Row],[TOTAL losses]]*-2)+(Table1[[#This Row],[FORFEITS]]*-2))</f>
        <v>8</v>
      </c>
      <c r="T20" s="14"/>
    </row>
    <row r="21" spans="1:20" s="6" customFormat="1" ht="15.75" customHeight="1" x14ac:dyDescent="0.25">
      <c r="A21" s="6">
        <v>13</v>
      </c>
      <c r="B21" s="32" t="s">
        <v>49</v>
      </c>
      <c r="C21" s="31" t="s">
        <v>361</v>
      </c>
      <c r="D21" s="31" t="s">
        <v>362</v>
      </c>
      <c r="H21" s="7" t="s">
        <v>426</v>
      </c>
      <c r="I21" s="7" t="s">
        <v>426</v>
      </c>
      <c r="J21" s="7" t="s">
        <v>426</v>
      </c>
      <c r="K21" s="7" t="s">
        <v>426</v>
      </c>
      <c r="L21" s="7" t="s">
        <v>426</v>
      </c>
      <c r="M21" s="7" t="s">
        <v>426</v>
      </c>
      <c r="N21" s="7" t="s">
        <v>426</v>
      </c>
      <c r="O21" s="7" t="s">
        <v>426</v>
      </c>
      <c r="P21" s="7"/>
      <c r="Q21" s="7">
        <f>COUNTIF( Table1[[#This Row],[1]:[8]], "BW")</f>
        <v>8</v>
      </c>
      <c r="R21" s="7">
        <f>COUNTIF(Table1[[#This Row],[1]:[8]],"BL")</f>
        <v>0</v>
      </c>
      <c r="S21" s="7">
        <f>SUM((Table1[[#This Row],[TOTAL wins]]*1)+(Table1[[#This Row],[TOTAL losses]]*-2)+(Table1[[#This Row],[FORFEITS]]*-2))</f>
        <v>8</v>
      </c>
      <c r="T21" s="14"/>
    </row>
    <row r="22" spans="1:20" s="6" customFormat="1" ht="15.75" x14ac:dyDescent="0.25">
      <c r="A22" s="6">
        <v>14</v>
      </c>
      <c r="B22" s="32" t="s">
        <v>51</v>
      </c>
      <c r="C22" s="16" t="s">
        <v>423</v>
      </c>
      <c r="D22" t="s">
        <v>368</v>
      </c>
      <c r="H22" s="7" t="s">
        <v>426</v>
      </c>
      <c r="I22" s="7" t="s">
        <v>426</v>
      </c>
      <c r="J22" s="7" t="s">
        <v>426</v>
      </c>
      <c r="K22" s="7" t="s">
        <v>426</v>
      </c>
      <c r="L22" s="7" t="s">
        <v>426</v>
      </c>
      <c r="M22" s="7" t="s">
        <v>426</v>
      </c>
      <c r="N22" s="7" t="s">
        <v>426</v>
      </c>
      <c r="O22" s="7" t="s">
        <v>426</v>
      </c>
      <c r="P22" s="7"/>
      <c r="Q22" s="7">
        <f>COUNTIF( Table1[[#This Row],[1]:[8]], "BW")</f>
        <v>8</v>
      </c>
      <c r="R22" s="7">
        <f>COUNTIF(Table1[[#This Row],[1]:[8]],"BL")</f>
        <v>0</v>
      </c>
      <c r="S22" s="7">
        <f>SUM((Table1[[#This Row],[TOTAL wins]]*1)+(Table1[[#This Row],[TOTAL losses]]*-2)+(Table1[[#This Row],[FORFEITS]]*-2))</f>
        <v>8</v>
      </c>
      <c r="T22" s="14"/>
    </row>
    <row r="23" spans="1:20" s="6" customFormat="1" ht="15.75" x14ac:dyDescent="0.25">
      <c r="A23" s="6">
        <v>15</v>
      </c>
      <c r="B23" s="32" t="s">
        <v>20</v>
      </c>
      <c r="C23" s="20" t="s">
        <v>333</v>
      </c>
      <c r="D23" s="20" t="s">
        <v>334</v>
      </c>
      <c r="H23" s="7" t="s">
        <v>424</v>
      </c>
      <c r="I23" s="7" t="s">
        <v>425</v>
      </c>
      <c r="J23" s="7" t="s">
        <v>424</v>
      </c>
      <c r="K23" s="7" t="s">
        <v>425</v>
      </c>
      <c r="L23" s="7" t="s">
        <v>425</v>
      </c>
      <c r="M23" s="7" t="s">
        <v>425</v>
      </c>
      <c r="N23" s="7" t="s">
        <v>425</v>
      </c>
      <c r="O23" s="7" t="s">
        <v>424</v>
      </c>
      <c r="P23" s="7"/>
      <c r="Q23" s="7">
        <f>COUNTIF( Table1[[#This Row],[1]:[8]], "AW")</f>
        <v>3</v>
      </c>
      <c r="R23" s="7">
        <f>COUNTIF(Table1[[#This Row],[1]:[8]],"AL")</f>
        <v>5</v>
      </c>
      <c r="S23" s="7">
        <f>SUM((Table1[[#This Row],[TOTAL wins]]*3)+(Table1[[#This Row],[TOTAL losses]]*-1)+(Table1[[#This Row],[FORFEITS]]*-2))</f>
        <v>4</v>
      </c>
      <c r="T23" s="14"/>
    </row>
    <row r="24" spans="1:20" s="6" customFormat="1" ht="15.75" x14ac:dyDescent="0.25">
      <c r="A24" s="6">
        <v>16</v>
      </c>
      <c r="B24" s="32" t="s">
        <v>16</v>
      </c>
      <c r="C24" s="19" t="s">
        <v>306</v>
      </c>
      <c r="D24" s="19" t="s">
        <v>307</v>
      </c>
      <c r="F24" s="33"/>
      <c r="H24" s="7" t="s">
        <v>424</v>
      </c>
      <c r="I24" s="7" t="s">
        <v>425</v>
      </c>
      <c r="J24" s="7" t="s">
        <v>424</v>
      </c>
      <c r="K24" s="7" t="s">
        <v>425</v>
      </c>
      <c r="L24" s="7" t="s">
        <v>425</v>
      </c>
      <c r="M24" s="7" t="s">
        <v>425</v>
      </c>
      <c r="N24" s="7" t="s">
        <v>424</v>
      </c>
      <c r="O24" s="7" t="s">
        <v>425</v>
      </c>
      <c r="P24" s="7"/>
      <c r="Q24" s="7">
        <f>COUNTIF( Table1[[#This Row],[1]:[8]], "AW")</f>
        <v>3</v>
      </c>
      <c r="R24" s="7">
        <f>COUNTIF(Table1[[#This Row],[1]:[8]],"AL")</f>
        <v>5</v>
      </c>
      <c r="S24" s="7">
        <f>SUM((Table1[[#This Row],[TOTAL wins]]*3)+(Table1[[#This Row],[TOTAL losses]]*-1)+(Table1[[#This Row],[FORFEITS]]*-2))</f>
        <v>2</v>
      </c>
      <c r="T24" s="14">
        <v>1</v>
      </c>
    </row>
    <row r="25" spans="1:20" s="6" customFormat="1" ht="15.75" x14ac:dyDescent="0.25">
      <c r="A25" s="6">
        <v>17</v>
      </c>
      <c r="B25" s="32" t="s">
        <v>384</v>
      </c>
      <c r="C25" s="16" t="s">
        <v>311</v>
      </c>
      <c r="D25" s="19" t="s">
        <v>312</v>
      </c>
      <c r="H25" s="7" t="s">
        <v>426</v>
      </c>
      <c r="I25" s="7" t="s">
        <v>426</v>
      </c>
      <c r="J25" s="7" t="s">
        <v>426</v>
      </c>
      <c r="K25" s="7" t="s">
        <v>426</v>
      </c>
      <c r="L25" s="7" t="s">
        <v>427</v>
      </c>
      <c r="M25" s="7" t="s">
        <v>427</v>
      </c>
      <c r="N25" s="7" t="s">
        <v>426</v>
      </c>
      <c r="O25" s="7" t="s">
        <v>426</v>
      </c>
      <c r="P25" s="7"/>
      <c r="Q25" s="7">
        <f>COUNTIF( Table1[[#This Row],[1]:[8]], "BW")</f>
        <v>6</v>
      </c>
      <c r="R25" s="7">
        <f>COUNTIF(Table1[[#This Row],[1]:[8]],"BL")</f>
        <v>2</v>
      </c>
      <c r="S25" s="7">
        <f>SUM((Table1[[#This Row],[TOTAL wins]]*1)+(Table1[[#This Row],[TOTAL losses]]*-2)+(Table1[[#This Row],[FORFEITS]]*-2))</f>
        <v>2</v>
      </c>
      <c r="T25" s="14"/>
    </row>
    <row r="26" spans="1:20" s="6" customFormat="1" ht="15.75" x14ac:dyDescent="0.25">
      <c r="A26" s="6">
        <v>18</v>
      </c>
      <c r="B26" s="32" t="s">
        <v>44</v>
      </c>
      <c r="C26" s="21" t="s">
        <v>8</v>
      </c>
      <c r="D26" s="20" t="s">
        <v>279</v>
      </c>
      <c r="F26" s="33"/>
      <c r="H26" s="7" t="s">
        <v>426</v>
      </c>
      <c r="I26" s="7" t="s">
        <v>427</v>
      </c>
      <c r="J26" s="7" t="s">
        <v>427</v>
      </c>
      <c r="K26" s="7" t="s">
        <v>426</v>
      </c>
      <c r="L26" s="7" t="s">
        <v>426</v>
      </c>
      <c r="M26" s="7" t="s">
        <v>426</v>
      </c>
      <c r="N26" s="7" t="s">
        <v>426</v>
      </c>
      <c r="O26" s="7" t="s">
        <v>426</v>
      </c>
      <c r="P26" s="7"/>
      <c r="Q26" s="7">
        <f>COUNTIF( Table1[[#This Row],[1]:[8]], "BW")</f>
        <v>6</v>
      </c>
      <c r="R26" s="7">
        <f>COUNTIF(Table1[[#This Row],[1]:[8]],"BL")</f>
        <v>2</v>
      </c>
      <c r="S26" s="7">
        <f>SUM((Table1[[#This Row],[TOTAL wins]]*1)+(Table1[[#This Row],[TOTAL losses]]*-2)+(Table1[[#This Row],[FORFEITS]]*-2))</f>
        <v>0</v>
      </c>
      <c r="T26" s="14">
        <v>1</v>
      </c>
    </row>
    <row r="27" spans="1:20" s="6" customFormat="1" ht="15.75" x14ac:dyDescent="0.25">
      <c r="A27" s="6">
        <v>19</v>
      </c>
      <c r="B27" s="32" t="s">
        <v>52</v>
      </c>
      <c r="C27" s="19" t="s">
        <v>297</v>
      </c>
      <c r="D27" s="19" t="s">
        <v>298</v>
      </c>
      <c r="F27" s="33"/>
      <c r="H27" s="7" t="s">
        <v>427</v>
      </c>
      <c r="I27" s="7" t="s">
        <v>426</v>
      </c>
      <c r="J27" s="7" t="s">
        <v>426</v>
      </c>
      <c r="K27" s="7" t="s">
        <v>426</v>
      </c>
      <c r="L27" s="7" t="s">
        <v>426</v>
      </c>
      <c r="M27" s="7" t="s">
        <v>427</v>
      </c>
      <c r="N27" s="7" t="s">
        <v>427</v>
      </c>
      <c r="O27" s="7" t="s">
        <v>426</v>
      </c>
      <c r="P27" s="7"/>
      <c r="Q27" s="7">
        <f>COUNTIF( Table1[[#This Row],[1]:[8]], "BW")</f>
        <v>5</v>
      </c>
      <c r="R27" s="7">
        <f>COUNTIF(Table1[[#This Row],[1]:[8]],"BL")</f>
        <v>3</v>
      </c>
      <c r="S27" s="7">
        <f>SUM((Table1[[#This Row],[TOTAL wins]]*1)+(Table1[[#This Row],[TOTAL losses]]*-2)+(Table1[[#This Row],[FORFEITS]]*-2))</f>
        <v>-1</v>
      </c>
      <c r="T27" s="14"/>
    </row>
    <row r="28" spans="1:20" s="6" customFormat="1" ht="15.75" x14ac:dyDescent="0.25">
      <c r="A28" s="6">
        <v>20</v>
      </c>
      <c r="B28" s="39" t="s">
        <v>383</v>
      </c>
      <c r="C28" s="19" t="s">
        <v>301</v>
      </c>
      <c r="D28" s="19" t="s">
        <v>302</v>
      </c>
      <c r="E28" s="40"/>
      <c r="G28" s="40"/>
      <c r="H28" s="41" t="s">
        <v>425</v>
      </c>
      <c r="I28" s="41" t="s">
        <v>425</v>
      </c>
      <c r="J28" s="41" t="s">
        <v>425</v>
      </c>
      <c r="K28" s="41" t="s">
        <v>425</v>
      </c>
      <c r="L28" s="41" t="s">
        <v>425</v>
      </c>
      <c r="M28" s="41" t="s">
        <v>425</v>
      </c>
      <c r="N28" s="41" t="s">
        <v>424</v>
      </c>
      <c r="O28" s="41" t="s">
        <v>425</v>
      </c>
      <c r="P28" s="41"/>
      <c r="Q28" s="42">
        <f>COUNTIF( Table1[[#This Row],[1]:[8]], "AW")</f>
        <v>1</v>
      </c>
      <c r="R28" s="42">
        <f>COUNTIF(Table1[[#This Row],[1]:[8]],"AL")</f>
        <v>7</v>
      </c>
      <c r="S28" s="7">
        <f>SUM((Table1[[#This Row],[TOTAL wins]]*3)+(Table1[[#This Row],[TOTAL losses]]*-1)+(Table1[[#This Row],[FORFEITS]]*-2))</f>
        <v>-4</v>
      </c>
      <c r="T28" s="43"/>
    </row>
    <row r="29" spans="1:20" s="6" customFormat="1" ht="15.75" x14ac:dyDescent="0.25">
      <c r="A29" s="6">
        <v>21</v>
      </c>
      <c r="B29" s="32" t="s">
        <v>28</v>
      </c>
      <c r="C29" s="16" t="s">
        <v>374</v>
      </c>
      <c r="D29" s="19" t="s">
        <v>156</v>
      </c>
      <c r="H29" s="7" t="s">
        <v>424</v>
      </c>
      <c r="I29" s="7" t="s">
        <v>425</v>
      </c>
      <c r="J29" s="7" t="s">
        <v>425</v>
      </c>
      <c r="K29" s="7" t="s">
        <v>425</v>
      </c>
      <c r="L29" s="7" t="s">
        <v>425</v>
      </c>
      <c r="M29" s="7" t="s">
        <v>425</v>
      </c>
      <c r="N29" s="7" t="s">
        <v>425</v>
      </c>
      <c r="O29" s="7" t="s">
        <v>425</v>
      </c>
      <c r="P29" s="7"/>
      <c r="Q29" s="7">
        <f>COUNTIF( Table1[[#This Row],[1]:[8]], "AW")</f>
        <v>1</v>
      </c>
      <c r="R29" s="7">
        <f>COUNTIF(Table1[[#This Row],[1]:[8]],"AL")</f>
        <v>7</v>
      </c>
      <c r="S29" s="7">
        <f>SUM((Table1[[#This Row],[TOTAL wins]]*3)+(Table1[[#This Row],[TOTAL losses]]*-1)+(Table1[[#This Row],[FORFEITS]]*-2))</f>
        <v>-4</v>
      </c>
      <c r="T29" s="14"/>
    </row>
    <row r="30" spans="1:20" s="6" customFormat="1" ht="15.75" x14ac:dyDescent="0.25">
      <c r="A30" s="6">
        <v>22</v>
      </c>
      <c r="B30" s="32" t="s">
        <v>30</v>
      </c>
      <c r="C30" s="35" t="s">
        <v>151</v>
      </c>
      <c r="D30" s="19" t="s">
        <v>229</v>
      </c>
      <c r="H30" s="7" t="s">
        <v>427</v>
      </c>
      <c r="I30" s="7" t="s">
        <v>427</v>
      </c>
      <c r="J30" s="7" t="s">
        <v>426</v>
      </c>
      <c r="K30" s="7" t="s">
        <v>427</v>
      </c>
      <c r="L30" s="7" t="s">
        <v>427</v>
      </c>
      <c r="M30" s="7" t="s">
        <v>426</v>
      </c>
      <c r="N30" s="7" t="s">
        <v>426</v>
      </c>
      <c r="O30" s="7" t="s">
        <v>426</v>
      </c>
      <c r="P30" s="7"/>
      <c r="Q30" s="7">
        <f>COUNTIF( Table1[[#This Row],[1]:[8]], "BW")</f>
        <v>4</v>
      </c>
      <c r="R30" s="7">
        <f>COUNTIF(Table1[[#This Row],[1]:[8]],"BL")</f>
        <v>4</v>
      </c>
      <c r="S30" s="7">
        <f>SUM((Table1[[#This Row],[TOTAL wins]]*1)+(Table1[[#This Row],[TOTAL losses]]*-2)+(Table1[[#This Row],[FORFEITS]]*-2))</f>
        <v>-4</v>
      </c>
      <c r="T30" s="14"/>
    </row>
    <row r="31" spans="1:20" s="6" customFormat="1" ht="15.75" x14ac:dyDescent="0.25">
      <c r="A31" s="6">
        <v>23</v>
      </c>
      <c r="B31" s="32" t="s">
        <v>42</v>
      </c>
      <c r="C31" s="20" t="s">
        <v>267</v>
      </c>
      <c r="D31" s="20" t="s">
        <v>268</v>
      </c>
      <c r="H31" s="7" t="s">
        <v>426</v>
      </c>
      <c r="I31" s="7" t="s">
        <v>427</v>
      </c>
      <c r="J31" s="7" t="s">
        <v>427</v>
      </c>
      <c r="K31" s="7" t="s">
        <v>427</v>
      </c>
      <c r="L31" s="7" t="s">
        <v>427</v>
      </c>
      <c r="M31" s="7" t="s">
        <v>426</v>
      </c>
      <c r="N31" s="7" t="s">
        <v>426</v>
      </c>
      <c r="O31" s="7" t="s">
        <v>426</v>
      </c>
      <c r="P31" s="7"/>
      <c r="Q31" s="7">
        <f>COUNTIF( Table1[[#This Row],[1]:[8]], "BW")</f>
        <v>4</v>
      </c>
      <c r="R31" s="7">
        <f>COUNTIF(Table1[[#This Row],[1]:[8]],"BL")</f>
        <v>4</v>
      </c>
      <c r="S31" s="7">
        <f>SUM((Table1[[#This Row],[TOTAL wins]]*1)+(Table1[[#This Row],[TOTAL losses]]*-2)+(Table1[[#This Row],[FORFEITS]]*-2))</f>
        <v>-4</v>
      </c>
      <c r="T31" s="14"/>
    </row>
    <row r="32" spans="1:20" s="6" customFormat="1" ht="15.75" x14ac:dyDescent="0.25">
      <c r="A32" s="6">
        <v>24</v>
      </c>
      <c r="B32" s="32" t="s">
        <v>46</v>
      </c>
      <c r="C32" t="s">
        <v>283</v>
      </c>
      <c r="D32" s="21" t="s">
        <v>284</v>
      </c>
      <c r="H32" s="7" t="s">
        <v>427</v>
      </c>
      <c r="I32" s="7" t="s">
        <v>427</v>
      </c>
      <c r="J32" s="7" t="s">
        <v>427</v>
      </c>
      <c r="K32" s="7" t="s">
        <v>426</v>
      </c>
      <c r="L32" s="7" t="s">
        <v>426</v>
      </c>
      <c r="M32" s="7" t="s">
        <v>426</v>
      </c>
      <c r="N32" s="7" t="s">
        <v>427</v>
      </c>
      <c r="O32" s="7" t="s">
        <v>426</v>
      </c>
      <c r="P32" s="7"/>
      <c r="Q32" s="7">
        <f>COUNTIF( Table1[[#This Row],[1]:[8]], "BW")</f>
        <v>4</v>
      </c>
      <c r="R32" s="7">
        <f>COUNTIF(Table1[[#This Row],[1]:[8]],"BL")</f>
        <v>4</v>
      </c>
      <c r="S32" s="7">
        <f>SUM((Table1[[#This Row],[TOTAL wins]]*1)+(Table1[[#This Row],[TOTAL losses]]*-2)+(Table1[[#This Row],[FORFEITS]]*-2))</f>
        <v>-4</v>
      </c>
      <c r="T32" s="14"/>
    </row>
    <row r="33" spans="1:20" s="6" customFormat="1" ht="15.75" x14ac:dyDescent="0.25">
      <c r="A33" s="6">
        <v>25</v>
      </c>
      <c r="B33" s="32" t="s">
        <v>37</v>
      </c>
      <c r="C33" s="19" t="s">
        <v>336</v>
      </c>
      <c r="D33" s="19" t="s">
        <v>337</v>
      </c>
      <c r="H33" s="7" t="s">
        <v>426</v>
      </c>
      <c r="I33" s="7" t="s">
        <v>426</v>
      </c>
      <c r="J33" s="7" t="s">
        <v>427</v>
      </c>
      <c r="K33" s="7" t="s">
        <v>427</v>
      </c>
      <c r="L33" s="7" t="s">
        <v>427</v>
      </c>
      <c r="M33" s="7" t="s">
        <v>427</v>
      </c>
      <c r="N33" s="7" t="s">
        <v>426</v>
      </c>
      <c r="O33" s="7" t="s">
        <v>426</v>
      </c>
      <c r="P33" s="7"/>
      <c r="Q33" s="7">
        <f>COUNTIF( Table1[[#This Row],[1]:[8]], "BW")</f>
        <v>4</v>
      </c>
      <c r="R33" s="7">
        <f>COUNTIF(Table1[[#This Row],[1]:[8]],"BL")</f>
        <v>4</v>
      </c>
      <c r="S33" s="7">
        <f>SUM((Table1[[#This Row],[TOTAL wins]]*1)+(Table1[[#This Row],[TOTAL losses]]*-2)+(Table1[[#This Row],[FORFEITS]]*-2))</f>
        <v>-4</v>
      </c>
      <c r="T33" s="14"/>
    </row>
    <row r="34" spans="1:20" s="6" customFormat="1" ht="15.75" x14ac:dyDescent="0.25">
      <c r="A34" s="6">
        <v>26</v>
      </c>
      <c r="B34" s="32" t="s">
        <v>17</v>
      </c>
      <c r="C34" s="36" t="s">
        <v>234</v>
      </c>
      <c r="D34" s="20" t="s">
        <v>235</v>
      </c>
      <c r="H34" s="7" t="s">
        <v>425</v>
      </c>
      <c r="I34" s="7" t="s">
        <v>425</v>
      </c>
      <c r="J34" s="7" t="s">
        <v>425</v>
      </c>
      <c r="K34" s="7" t="s">
        <v>425</v>
      </c>
      <c r="L34" s="7" t="s">
        <v>425</v>
      </c>
      <c r="M34" s="7" t="s">
        <v>425</v>
      </c>
      <c r="N34" s="7" t="s">
        <v>425</v>
      </c>
      <c r="O34" s="7" t="s">
        <v>424</v>
      </c>
      <c r="P34" s="7"/>
      <c r="Q34" s="7">
        <f>COUNTIF( Table1[[#This Row],[1]:[8]], "AW")</f>
        <v>1</v>
      </c>
      <c r="R34" s="7">
        <f>COUNTIF(Table1[[#This Row],[1]:[8]],"AL")</f>
        <v>7</v>
      </c>
      <c r="S34" s="7">
        <f>SUM((Table1[[#This Row],[TOTAL wins]]*3)+(Table1[[#This Row],[TOTAL losses]]*-1)+(Table1[[#This Row],[FORFEITS]]*-2))</f>
        <v>-6</v>
      </c>
      <c r="T34" s="14">
        <v>1</v>
      </c>
    </row>
    <row r="35" spans="1:20" s="6" customFormat="1" ht="15.75" x14ac:dyDescent="0.25">
      <c r="A35" s="6">
        <v>27</v>
      </c>
      <c r="B35" s="32" t="s">
        <v>50</v>
      </c>
      <c r="C35" s="21" t="s">
        <v>292</v>
      </c>
      <c r="D35" s="21" t="s">
        <v>293</v>
      </c>
      <c r="H35" s="7" t="s">
        <v>427</v>
      </c>
      <c r="I35" s="7" t="s">
        <v>426</v>
      </c>
      <c r="J35" s="7" t="s">
        <v>426</v>
      </c>
      <c r="K35" s="7" t="s">
        <v>426</v>
      </c>
      <c r="L35" s="7" t="s">
        <v>427</v>
      </c>
      <c r="M35" s="7" t="s">
        <v>426</v>
      </c>
      <c r="N35" s="7" t="s">
        <v>427</v>
      </c>
      <c r="O35" s="7" t="s">
        <v>427</v>
      </c>
      <c r="P35" s="7"/>
      <c r="Q35" s="7">
        <f>COUNTIF( Table1[[#This Row],[1]:[8]], "BW")</f>
        <v>4</v>
      </c>
      <c r="R35" s="7">
        <f>COUNTIF(Table1[[#This Row],[1]:[8]],"BL")</f>
        <v>4</v>
      </c>
      <c r="S35" s="7">
        <f>SUM((Table1[[#This Row],[TOTAL wins]]*1)+(Table1[[#This Row],[TOTAL losses]]*-2)+(Table1[[#This Row],[FORFEITS]]*-2))</f>
        <v>-6</v>
      </c>
      <c r="T35" s="14">
        <v>1</v>
      </c>
    </row>
    <row r="36" spans="1:20" s="6" customFormat="1" ht="15.75" x14ac:dyDescent="0.25">
      <c r="A36" s="6">
        <v>28</v>
      </c>
      <c r="B36" s="32" t="s">
        <v>35</v>
      </c>
      <c r="C36" s="16" t="s">
        <v>331</v>
      </c>
      <c r="D36" s="20" t="s">
        <v>332</v>
      </c>
      <c r="H36" s="7" t="s">
        <v>427</v>
      </c>
      <c r="I36" s="7" t="s">
        <v>426</v>
      </c>
      <c r="J36" s="7" t="s">
        <v>427</v>
      </c>
      <c r="K36" s="7" t="s">
        <v>427</v>
      </c>
      <c r="L36" s="7" t="s">
        <v>427</v>
      </c>
      <c r="M36" s="7" t="s">
        <v>426</v>
      </c>
      <c r="N36" s="7" t="s">
        <v>426</v>
      </c>
      <c r="O36" s="7" t="s">
        <v>427</v>
      </c>
      <c r="P36" s="7"/>
      <c r="Q36" s="7">
        <f>COUNTIF( Table1[[#This Row],[1]:[8]], "BW")</f>
        <v>3</v>
      </c>
      <c r="R36" s="7">
        <f>COUNTIF(Table1[[#This Row],[1]:[8]],"BL")</f>
        <v>5</v>
      </c>
      <c r="S36" s="7">
        <f>SUM((Table1[[#This Row],[TOTAL wins]]*1)+(Table1[[#This Row],[TOTAL losses]]*-2)+(Table1[[#This Row],[FORFEITS]]*-2))</f>
        <v>-7</v>
      </c>
      <c r="T36" s="14"/>
    </row>
    <row r="37" spans="1:20" s="6" customFormat="1" ht="15.75" x14ac:dyDescent="0.25">
      <c r="A37" s="6">
        <v>29</v>
      </c>
      <c r="B37" s="32" t="s">
        <v>43</v>
      </c>
      <c r="C37" s="28" t="s">
        <v>157</v>
      </c>
      <c r="D37" s="21" t="s">
        <v>349</v>
      </c>
      <c r="H37" s="7" t="s">
        <v>426</v>
      </c>
      <c r="I37" s="7" t="s">
        <v>426</v>
      </c>
      <c r="J37" s="7" t="s">
        <v>427</v>
      </c>
      <c r="K37" s="7" t="s">
        <v>426</v>
      </c>
      <c r="L37" s="7" t="s">
        <v>427</v>
      </c>
      <c r="M37" s="7" t="s">
        <v>427</v>
      </c>
      <c r="N37" s="7" t="s">
        <v>427</v>
      </c>
      <c r="O37" s="7" t="s">
        <v>427</v>
      </c>
      <c r="P37" s="7"/>
      <c r="Q37" s="7">
        <f>COUNTIF( Table1[[#This Row],[1]:[8]], "BW")</f>
        <v>3</v>
      </c>
      <c r="R37" s="7">
        <f>COUNTIF(Table1[[#This Row],[1]:[8]],"BL")</f>
        <v>5</v>
      </c>
      <c r="S37" s="7">
        <f>SUM((Table1[[#This Row],[TOTAL wins]]*1)+(Table1[[#This Row],[TOTAL losses]]*-2)+(Table1[[#This Row],[FORFEITS]]*-2))</f>
        <v>-7</v>
      </c>
      <c r="T37" s="14"/>
    </row>
    <row r="38" spans="1:20" s="6" customFormat="1" ht="15.75" x14ac:dyDescent="0.25">
      <c r="A38" s="6">
        <v>30</v>
      </c>
      <c r="B38" s="32" t="s">
        <v>47</v>
      </c>
      <c r="C38" s="19" t="s">
        <v>358</v>
      </c>
      <c r="D38" s="19" t="s">
        <v>359</v>
      </c>
      <c r="H38" s="7" t="s">
        <v>427</v>
      </c>
      <c r="I38" s="7" t="s">
        <v>427</v>
      </c>
      <c r="J38" s="7" t="s">
        <v>426</v>
      </c>
      <c r="K38" s="7" t="s">
        <v>426</v>
      </c>
      <c r="L38" s="7" t="s">
        <v>426</v>
      </c>
      <c r="M38" s="7" t="s">
        <v>427</v>
      </c>
      <c r="N38" s="7" t="s">
        <v>427</v>
      </c>
      <c r="O38" s="7" t="s">
        <v>427</v>
      </c>
      <c r="P38" s="7"/>
      <c r="Q38" s="7">
        <f>COUNTIF( Table1[[#This Row],[1]:[8]], "BW")</f>
        <v>3</v>
      </c>
      <c r="R38" s="7">
        <f>COUNTIF(Table1[[#This Row],[1]:[8]],"BL")</f>
        <v>5</v>
      </c>
      <c r="S38" s="7">
        <f>SUM((Table1[[#This Row],[TOTAL wins]]*1)+(Table1[[#This Row],[TOTAL losses]]*-2)+(Table1[[#This Row],[FORFEITS]]*-2))</f>
        <v>-7</v>
      </c>
      <c r="T38" s="14"/>
    </row>
    <row r="39" spans="1:20" s="6" customFormat="1" ht="15.75" x14ac:dyDescent="0.25">
      <c r="A39" s="6">
        <v>31</v>
      </c>
      <c r="B39" s="39" t="s">
        <v>53</v>
      </c>
      <c r="C39" s="16" t="s">
        <v>377</v>
      </c>
      <c r="D39" t="s">
        <v>378</v>
      </c>
      <c r="E39" s="40"/>
      <c r="G39" s="40"/>
      <c r="H39" s="41" t="s">
        <v>427</v>
      </c>
      <c r="I39" s="41" t="s">
        <v>426</v>
      </c>
      <c r="J39" s="41" t="s">
        <v>426</v>
      </c>
      <c r="K39" s="41" t="s">
        <v>427</v>
      </c>
      <c r="L39" s="41" t="s">
        <v>426</v>
      </c>
      <c r="M39" s="41" t="s">
        <v>427</v>
      </c>
      <c r="N39" s="41" t="s">
        <v>427</v>
      </c>
      <c r="O39" s="41" t="s">
        <v>427</v>
      </c>
      <c r="P39" s="41"/>
      <c r="Q39" s="7">
        <f>COUNTIF( Table1[[#This Row],[1]:[8]], "BW")</f>
        <v>3</v>
      </c>
      <c r="R39" s="7">
        <f>COUNTIF(Table1[[#This Row],[1]:[8]],"BL")</f>
        <v>5</v>
      </c>
      <c r="S39" s="7">
        <f>SUM((Table1[[#This Row],[TOTAL wins]]*1)+(Table1[[#This Row],[TOTAL losses]]*-2)+(Table1[[#This Row],[FORFEITS]]*-2))</f>
        <v>-7</v>
      </c>
      <c r="T39" s="43"/>
    </row>
    <row r="40" spans="1:20" s="6" customFormat="1" ht="15.75" x14ac:dyDescent="0.25">
      <c r="A40" s="6">
        <v>32</v>
      </c>
      <c r="B40" s="32" t="s">
        <v>25</v>
      </c>
      <c r="C40" s="20" t="s">
        <v>274</v>
      </c>
      <c r="D40" s="20" t="s">
        <v>275</v>
      </c>
      <c r="H40" s="7" t="s">
        <v>425</v>
      </c>
      <c r="I40" s="7" t="s">
        <v>425</v>
      </c>
      <c r="J40" s="7" t="s">
        <v>425</v>
      </c>
      <c r="K40" s="7" t="s">
        <v>425</v>
      </c>
      <c r="L40" s="7" t="s">
        <v>425</v>
      </c>
      <c r="M40" s="7" t="s">
        <v>425</v>
      </c>
      <c r="N40" s="7" t="s">
        <v>425</v>
      </c>
      <c r="O40" s="7" t="s">
        <v>425</v>
      </c>
      <c r="P40" s="7"/>
      <c r="Q40" s="7">
        <f>COUNTIF( Table1[[#This Row],[1]:[8]], "AW")</f>
        <v>0</v>
      </c>
      <c r="R40" s="7">
        <f>COUNTIF(Table1[[#This Row],[1]:[8]],"AL")</f>
        <v>8</v>
      </c>
      <c r="S40" s="7">
        <f>SUM((Table1[[#This Row],[TOTAL wins]]*3)+(Table1[[#This Row],[TOTAL losses]]*-1)+(Table1[[#This Row],[FORFEITS]]*-2))</f>
        <v>-8</v>
      </c>
      <c r="T40" s="14"/>
    </row>
    <row r="41" spans="1:20" s="6" customFormat="1" ht="15.75" x14ac:dyDescent="0.25">
      <c r="A41" s="6" t="s">
        <v>434</v>
      </c>
      <c r="B41" s="32" t="s">
        <v>32</v>
      </c>
      <c r="C41" s="20" t="s">
        <v>238</v>
      </c>
      <c r="D41" s="20" t="s">
        <v>239</v>
      </c>
      <c r="H41" s="7" t="s">
        <v>426</v>
      </c>
      <c r="I41" s="7" t="s">
        <v>427</v>
      </c>
      <c r="J41" s="7" t="s">
        <v>427</v>
      </c>
      <c r="K41" s="7" t="s">
        <v>427</v>
      </c>
      <c r="L41" s="7" t="s">
        <v>426</v>
      </c>
      <c r="M41" s="7" t="s">
        <v>426</v>
      </c>
      <c r="N41" s="7" t="s">
        <v>426</v>
      </c>
      <c r="O41" s="7" t="s">
        <v>427</v>
      </c>
      <c r="P41" s="7"/>
      <c r="Q41" s="7">
        <f>COUNTIF( Table1[[#This Row],[1]:[8]], "BW")</f>
        <v>4</v>
      </c>
      <c r="R41" s="7">
        <f>COUNTIF(Table1[[#This Row],[1]:[8]],"BL")</f>
        <v>4</v>
      </c>
      <c r="S41" s="7">
        <f>SUM((Table1[[#This Row],[TOTAL wins]]*1)+(Table1[[#This Row],[TOTAL losses]]*-2)+(Table1[[#This Row],[FORFEITS]]*-2))</f>
        <v>-8</v>
      </c>
      <c r="T41" s="14">
        <v>2</v>
      </c>
    </row>
    <row r="42" spans="1:20" s="6" customFormat="1" ht="15.6" customHeight="1" x14ac:dyDescent="0.25">
      <c r="A42" s="6" t="s">
        <v>435</v>
      </c>
      <c r="B42" s="39" t="s">
        <v>385</v>
      </c>
      <c r="C42" t="s">
        <v>371</v>
      </c>
      <c r="D42" s="16" t="s">
        <v>371</v>
      </c>
      <c r="E42" s="40"/>
      <c r="G42" s="40"/>
      <c r="H42" s="41" t="s">
        <v>426</v>
      </c>
      <c r="I42" s="41" t="s">
        <v>427</v>
      </c>
      <c r="J42" s="41" t="s">
        <v>426</v>
      </c>
      <c r="K42" s="41" t="s">
        <v>427</v>
      </c>
      <c r="L42" s="41" t="s">
        <v>427</v>
      </c>
      <c r="M42" s="41" t="s">
        <v>427</v>
      </c>
      <c r="N42" s="41" t="s">
        <v>426</v>
      </c>
      <c r="O42" s="41" t="s">
        <v>427</v>
      </c>
      <c r="P42" s="41"/>
      <c r="Q42" s="7">
        <f>COUNTIF( Table1[[#This Row],[1]:[8]], "BW")</f>
        <v>3</v>
      </c>
      <c r="R42" s="7">
        <f>COUNTIF(Table1[[#This Row],[1]:[8]],"BL")</f>
        <v>5</v>
      </c>
      <c r="S42" s="7">
        <f>SUM((Table1[[#This Row],[TOTAL wins]]*1)+(Table1[[#This Row],[TOTAL losses]]*-2)+(Table1[[#This Row],[FORFEITS]]*-2))</f>
        <v>-9</v>
      </c>
      <c r="T42" s="43">
        <v>1</v>
      </c>
    </row>
    <row r="43" spans="1:20" s="6" customFormat="1" ht="15.95" customHeight="1" x14ac:dyDescent="0.25">
      <c r="A43" s="6" t="s">
        <v>436</v>
      </c>
      <c r="B43" s="32" t="s">
        <v>36</v>
      </c>
      <c r="C43" s="20" t="s">
        <v>254</v>
      </c>
      <c r="D43" s="20" t="s">
        <v>256</v>
      </c>
      <c r="H43" s="7" t="s">
        <v>427</v>
      </c>
      <c r="I43" s="7" t="s">
        <v>426</v>
      </c>
      <c r="J43" s="7" t="s">
        <v>426</v>
      </c>
      <c r="K43" s="7" t="s">
        <v>427</v>
      </c>
      <c r="L43" s="7" t="s">
        <v>427</v>
      </c>
      <c r="M43" s="7" t="s">
        <v>427</v>
      </c>
      <c r="N43" s="7" t="s">
        <v>427</v>
      </c>
      <c r="O43" s="7" t="s">
        <v>427</v>
      </c>
      <c r="P43" s="7"/>
      <c r="Q43" s="7">
        <f>COUNTIF( Table1[[#This Row],[1]:[8]], "BW")</f>
        <v>2</v>
      </c>
      <c r="R43" s="7">
        <f>COUNTIF(Table1[[#This Row],[1]:[8]],"BL")</f>
        <v>6</v>
      </c>
      <c r="S43" s="7">
        <f>SUM((Table1[[#This Row],[TOTAL wins]]*1)+(Table1[[#This Row],[TOTAL losses]]*-2)+(Table1[[#This Row],[FORFEITS]]*-2))</f>
        <v>-10</v>
      </c>
      <c r="T43" s="14"/>
    </row>
    <row r="44" spans="1:20" s="6" customFormat="1" ht="15.75" x14ac:dyDescent="0.25">
      <c r="A44" s="6" t="s">
        <v>437</v>
      </c>
      <c r="B44" s="32" t="s">
        <v>48</v>
      </c>
      <c r="C44" s="28" t="s">
        <v>287</v>
      </c>
      <c r="D44" s="21" t="s">
        <v>288</v>
      </c>
      <c r="H44" s="7" t="s">
        <v>427</v>
      </c>
      <c r="I44" s="7" t="s">
        <v>427</v>
      </c>
      <c r="J44" s="7" t="s">
        <v>427</v>
      </c>
      <c r="K44" s="7" t="s">
        <v>426</v>
      </c>
      <c r="L44" s="7" t="s">
        <v>426</v>
      </c>
      <c r="M44" s="7" t="s">
        <v>427</v>
      </c>
      <c r="N44" s="7" t="s">
        <v>427</v>
      </c>
      <c r="O44" s="7" t="s">
        <v>427</v>
      </c>
      <c r="P44" s="7"/>
      <c r="Q44" s="7">
        <f>COUNTIF( Table1[[#This Row],[1]:[8]], "BW")</f>
        <v>2</v>
      </c>
      <c r="R44" s="7">
        <f>COUNTIF(Table1[[#This Row],[1]:[8]],"BL")</f>
        <v>6</v>
      </c>
      <c r="S44" s="7">
        <f>SUM((Table1[[#This Row],[TOTAL wins]]*1)+(Table1[[#This Row],[TOTAL losses]]*-2)+(Table1[[#This Row],[FORFEITS]]*-2))</f>
        <v>-10</v>
      </c>
      <c r="T44" s="14"/>
    </row>
    <row r="45" spans="1:20" s="6" customFormat="1" ht="15.75" x14ac:dyDescent="0.25">
      <c r="A45" s="6" t="s">
        <v>438</v>
      </c>
      <c r="B45" s="32" t="s">
        <v>33</v>
      </c>
      <c r="C45" s="19" t="s">
        <v>325</v>
      </c>
      <c r="D45" s="19" t="s">
        <v>326</v>
      </c>
      <c r="H45" s="7" t="s">
        <v>426</v>
      </c>
      <c r="I45" s="7" t="s">
        <v>427</v>
      </c>
      <c r="J45" s="7" t="s">
        <v>427</v>
      </c>
      <c r="K45" s="7" t="s">
        <v>427</v>
      </c>
      <c r="L45" s="7" t="s">
        <v>427</v>
      </c>
      <c r="M45" s="7" t="s">
        <v>427</v>
      </c>
      <c r="N45" s="7" t="s">
        <v>427</v>
      </c>
      <c r="O45" s="7" t="s">
        <v>426</v>
      </c>
      <c r="P45" s="7"/>
      <c r="Q45" s="7">
        <f>COUNTIF( Table1[[#This Row],[1]:[8]], "BW")</f>
        <v>2</v>
      </c>
      <c r="R45" s="7">
        <f>COUNTIF(Table1[[#This Row],[1]:[8]],"BL")</f>
        <v>6</v>
      </c>
      <c r="S45" s="7">
        <f>SUM((Table1[[#This Row],[TOTAL wins]]*1)+(Table1[[#This Row],[TOTAL losses]]*-2)+(Table1[[#This Row],[FORFEITS]]*-2))</f>
        <v>-10</v>
      </c>
      <c r="T45" s="14"/>
    </row>
    <row r="46" spans="1:20" s="6" customFormat="1" ht="15.75" x14ac:dyDescent="0.25">
      <c r="A46" s="6" t="s">
        <v>439</v>
      </c>
      <c r="B46" s="32" t="s">
        <v>34</v>
      </c>
      <c r="C46" t="s">
        <v>164</v>
      </c>
      <c r="D46" s="20" t="s">
        <v>247</v>
      </c>
      <c r="F46" s="33"/>
      <c r="H46" s="7" t="s">
        <v>427</v>
      </c>
      <c r="I46" s="7" t="s">
        <v>427</v>
      </c>
      <c r="J46" s="7" t="s">
        <v>427</v>
      </c>
      <c r="K46" s="7" t="s">
        <v>427</v>
      </c>
      <c r="L46" s="7" t="s">
        <v>426</v>
      </c>
      <c r="M46" s="7" t="s">
        <v>426</v>
      </c>
      <c r="N46" s="7" t="s">
        <v>427</v>
      </c>
      <c r="O46" s="7" t="s">
        <v>426</v>
      </c>
      <c r="P46" s="7"/>
      <c r="Q46" s="7">
        <f>COUNTIF( Table1[[#This Row],[1]:[8]], "BW")</f>
        <v>3</v>
      </c>
      <c r="R46" s="7">
        <f>COUNTIF(Table1[[#This Row],[1]:[8]],"BL")</f>
        <v>5</v>
      </c>
      <c r="S46" s="7">
        <f>SUM((Table1[[#This Row],[TOTAL wins]]*1)+(Table1[[#This Row],[TOTAL losses]]*-2)+(Table1[[#This Row],[FORFEITS]]*-2))</f>
        <v>-11</v>
      </c>
      <c r="T46" s="14">
        <v>2</v>
      </c>
    </row>
    <row r="47" spans="1:20" s="6" customFormat="1" ht="15.75" x14ac:dyDescent="0.25">
      <c r="A47" s="6" t="s">
        <v>440</v>
      </c>
      <c r="B47" s="32" t="s">
        <v>40</v>
      </c>
      <c r="C47" s="19" t="s">
        <v>262</v>
      </c>
      <c r="D47" s="19" t="s">
        <v>263</v>
      </c>
      <c r="F47" s="33"/>
      <c r="H47" s="7" t="s">
        <v>427</v>
      </c>
      <c r="I47" s="7" t="s">
        <v>426</v>
      </c>
      <c r="J47" s="7" t="s">
        <v>427</v>
      </c>
      <c r="K47" s="7" t="s">
        <v>427</v>
      </c>
      <c r="L47" s="7" t="s">
        <v>427</v>
      </c>
      <c r="M47" s="7" t="s">
        <v>426</v>
      </c>
      <c r="N47" s="7" t="s">
        <v>427</v>
      </c>
      <c r="O47" s="7" t="s">
        <v>427</v>
      </c>
      <c r="P47" s="7"/>
      <c r="Q47" s="7">
        <f>COUNTIF( Table1[[#This Row],[1]:[8]], "BW")</f>
        <v>2</v>
      </c>
      <c r="R47" s="7">
        <f>COUNTIF(Table1[[#This Row],[1]:[8]],"BL")</f>
        <v>6</v>
      </c>
      <c r="S47" s="7">
        <f>SUM((Table1[[#This Row],[TOTAL wins]]*1)+(Table1[[#This Row],[TOTAL losses]]*-2)+(Table1[[#This Row],[FORFEITS]]*-2))</f>
        <v>-12</v>
      </c>
      <c r="T47" s="14">
        <v>1</v>
      </c>
    </row>
    <row r="48" spans="1:20" s="6" customFormat="1" ht="15.75" x14ac:dyDescent="0.25">
      <c r="A48" s="6" t="s">
        <v>441</v>
      </c>
      <c r="B48" s="32" t="s">
        <v>38</v>
      </c>
      <c r="C48" s="26" t="s">
        <v>257</v>
      </c>
      <c r="D48" s="27" t="s">
        <v>258</v>
      </c>
      <c r="H48" s="7" t="s">
        <v>427</v>
      </c>
      <c r="I48" s="7" t="s">
        <v>427</v>
      </c>
      <c r="J48" s="7" t="s">
        <v>427</v>
      </c>
      <c r="K48" s="7" t="s">
        <v>427</v>
      </c>
      <c r="L48" s="7" t="s">
        <v>427</v>
      </c>
      <c r="M48" s="7" t="s">
        <v>427</v>
      </c>
      <c r="N48" s="7" t="s">
        <v>426</v>
      </c>
      <c r="O48" s="7" t="s">
        <v>427</v>
      </c>
      <c r="P48" s="7"/>
      <c r="Q48" s="7">
        <f>COUNTIF( Table1[[#This Row],[1]:[8]], "BW")</f>
        <v>1</v>
      </c>
      <c r="R48" s="7">
        <f>COUNTIF(Table1[[#This Row],[1]:[8]],"BL")</f>
        <v>7</v>
      </c>
      <c r="S48" s="7">
        <f>SUM((Table1[[#This Row],[TOTAL wins]]*1)+(Table1[[#This Row],[TOTAL losses]]*-2)+(Table1[[#This Row],[FORFEITS]]*-2))</f>
        <v>-17</v>
      </c>
      <c r="T48" s="14">
        <v>2</v>
      </c>
    </row>
    <row r="49" spans="1:20" ht="15.75" x14ac:dyDescent="0.25">
      <c r="A49" s="10" t="s">
        <v>442</v>
      </c>
      <c r="B49" s="32" t="s">
        <v>45</v>
      </c>
      <c r="C49" s="2" t="s">
        <v>351</v>
      </c>
      <c r="D49" s="2" t="s">
        <v>352</v>
      </c>
      <c r="E49" s="6"/>
      <c r="F49" s="6"/>
      <c r="G49" s="6"/>
      <c r="H49" s="7" t="s">
        <v>427</v>
      </c>
      <c r="I49" s="7" t="s">
        <v>427</v>
      </c>
      <c r="J49" s="7" t="s">
        <v>427</v>
      </c>
      <c r="K49" s="7" t="s">
        <v>427</v>
      </c>
      <c r="L49" s="7" t="s">
        <v>427</v>
      </c>
      <c r="M49" s="7" t="s">
        <v>427</v>
      </c>
      <c r="N49" s="7" t="s">
        <v>427</v>
      </c>
      <c r="O49" s="7" t="s">
        <v>427</v>
      </c>
      <c r="P49" s="7"/>
      <c r="Q49" s="7">
        <f>COUNTIF( Table1[[#This Row],[1]:[8]], "BW")</f>
        <v>0</v>
      </c>
      <c r="R49" s="7">
        <f>COUNTIF(Table1[[#This Row],[1]:[8]],"BL")</f>
        <v>8</v>
      </c>
      <c r="S49" s="7">
        <f>SUM((Table1[[#This Row],[TOTAL wins]]*1)+(Table1[[#This Row],[TOTAL losses]]*-2)+(Table1[[#This Row],[FORFEITS]]*-2))</f>
        <v>-18</v>
      </c>
      <c r="T49" s="14">
        <v>1</v>
      </c>
    </row>
    <row r="50" spans="1:20" ht="15.75" x14ac:dyDescent="0.25">
      <c r="A50" s="10" t="s">
        <v>442</v>
      </c>
      <c r="B50" s="32" t="s">
        <v>31</v>
      </c>
      <c r="C50" s="16" t="s">
        <v>316</v>
      </c>
      <c r="D50" s="19" t="s">
        <v>327</v>
      </c>
      <c r="E50" s="6"/>
      <c r="F50" s="6"/>
      <c r="G50" s="6"/>
      <c r="H50" s="7" t="s">
        <v>427</v>
      </c>
      <c r="I50" s="7" t="s">
        <v>427</v>
      </c>
      <c r="J50" s="7" t="s">
        <v>427</v>
      </c>
      <c r="K50" s="7" t="s">
        <v>427</v>
      </c>
      <c r="L50" s="7" t="s">
        <v>427</v>
      </c>
      <c r="M50" s="7" t="s">
        <v>427</v>
      </c>
      <c r="N50" s="7" t="s">
        <v>427</v>
      </c>
      <c r="O50" s="7" t="s">
        <v>427</v>
      </c>
      <c r="P50" s="7"/>
      <c r="Q50" s="7">
        <f>COUNTIF( Table1[[#This Row],[1]:[8]], "BW")</f>
        <v>0</v>
      </c>
      <c r="R50" s="7">
        <f>COUNTIF(Table1[[#This Row],[1]:[8]],"BL")</f>
        <v>8</v>
      </c>
      <c r="S50" s="7">
        <f>SUM((Table1[[#This Row],[TOTAL wins]]*1)+(Table1[[#This Row],[TOTAL losses]]*-2)+(Table1[[#This Row],[FORFEITS]]*-2))</f>
        <v>-22</v>
      </c>
      <c r="T50" s="14">
        <v>3</v>
      </c>
    </row>
    <row r="75" spans="3:3" x14ac:dyDescent="0.2">
      <c r="C75" s="15"/>
    </row>
  </sheetData>
  <mergeCells count="1">
    <mergeCell ref="H7:P7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 list</vt:lpstr>
      <vt:lpstr>Schedule overview</vt:lpstr>
      <vt:lpstr>win-loss</vt:lpstr>
    </vt:vector>
  </TitlesOfParts>
  <Company>Harvard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Schumacher, Lance</dc:creator>
  <cp:lastModifiedBy>Rizutko, Jack C</cp:lastModifiedBy>
  <cp:lastPrinted>2017-05-24T14:45:18Z</cp:lastPrinted>
  <dcterms:created xsi:type="dcterms:W3CDTF">2016-05-21T14:03:52Z</dcterms:created>
  <dcterms:modified xsi:type="dcterms:W3CDTF">2019-07-29T14:25:30Z</dcterms:modified>
</cp:coreProperties>
</file>