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zutko\Documents\Volleyball\"/>
    </mc:Choice>
  </mc:AlternateContent>
  <bookViews>
    <workbookView xWindow="285" yWindow="360" windowWidth="12735" windowHeight="2805" activeTab="2"/>
  </bookViews>
  <sheets>
    <sheet name="2018 team list" sheetId="1" r:id="rId1"/>
    <sheet name="Schedule overview" sheetId="4" r:id="rId2"/>
    <sheet name="win-loss" sheetId="5" r:id="rId3"/>
  </sheets>
  <calcPr calcId="162913"/>
</workbook>
</file>

<file path=xl/calcChain.xml><?xml version="1.0" encoding="utf-8"?>
<calcChain xmlns="http://schemas.openxmlformats.org/spreadsheetml/2006/main">
  <c r="S31" i="5" l="1"/>
  <c r="S10" i="5"/>
  <c r="S12" i="5"/>
  <c r="S9" i="5"/>
  <c r="S22" i="5"/>
  <c r="S15" i="5"/>
  <c r="S23" i="5"/>
  <c r="S13" i="5"/>
  <c r="S14" i="5"/>
  <c r="S11" i="5"/>
  <c r="S16" i="5"/>
  <c r="S32" i="5"/>
  <c r="S24" i="5"/>
  <c r="S33" i="5"/>
  <c r="S25" i="5"/>
  <c r="S35" i="5"/>
  <c r="S17" i="5"/>
  <c r="S26" i="5"/>
  <c r="S20" i="5"/>
  <c r="S21" i="5"/>
  <c r="S18" i="5"/>
  <c r="S27" i="5"/>
  <c r="S19" i="5"/>
  <c r="S29" i="5"/>
  <c r="S34" i="5"/>
  <c r="S30" i="5"/>
  <c r="S36" i="5"/>
  <c r="S37" i="5"/>
  <c r="S44" i="5"/>
  <c r="S38" i="5"/>
  <c r="S40" i="5"/>
  <c r="S28" i="5"/>
  <c r="S45" i="5"/>
  <c r="S39" i="5"/>
  <c r="S42" i="5"/>
  <c r="S43" i="5"/>
  <c r="S41" i="5"/>
  <c r="S46" i="5"/>
  <c r="U31" i="5"/>
  <c r="U10" i="5"/>
  <c r="U12" i="5"/>
  <c r="U9" i="5"/>
  <c r="U22" i="5"/>
  <c r="U15" i="5"/>
  <c r="U23" i="5"/>
  <c r="U13" i="5"/>
  <c r="U14" i="5"/>
  <c r="U11" i="5"/>
  <c r="U16" i="5"/>
  <c r="U32" i="5"/>
  <c r="U24" i="5"/>
  <c r="U33" i="5"/>
  <c r="U25" i="5"/>
  <c r="U35" i="5"/>
  <c r="U17" i="5"/>
  <c r="U26" i="5"/>
  <c r="U20" i="5"/>
  <c r="U21" i="5"/>
  <c r="U18" i="5"/>
  <c r="U27" i="5"/>
  <c r="U19" i="5"/>
  <c r="U29" i="5"/>
  <c r="U34" i="5"/>
  <c r="U30" i="5"/>
  <c r="U36" i="5"/>
  <c r="U37" i="5"/>
  <c r="U44" i="5"/>
  <c r="U38" i="5"/>
  <c r="U40" i="5"/>
  <c r="U28" i="5"/>
  <c r="U45" i="5"/>
  <c r="U39" i="5"/>
  <c r="U42" i="5"/>
  <c r="U43" i="5"/>
  <c r="U41" i="5"/>
  <c r="U46" i="5"/>
  <c r="T31" i="5"/>
  <c r="T10" i="5"/>
  <c r="T12" i="5"/>
  <c r="T9" i="5"/>
  <c r="T22" i="5"/>
  <c r="T15" i="5"/>
  <c r="T23" i="5"/>
  <c r="T13" i="5"/>
  <c r="T14" i="5"/>
  <c r="T11" i="5"/>
  <c r="T16" i="5"/>
  <c r="T32" i="5"/>
  <c r="T24" i="5"/>
  <c r="T33" i="5"/>
  <c r="T25" i="5"/>
  <c r="T35" i="5"/>
  <c r="T17" i="5"/>
  <c r="T26" i="5"/>
  <c r="T20" i="5"/>
  <c r="T21" i="5"/>
  <c r="T18" i="5"/>
  <c r="T27" i="5"/>
  <c r="T19" i="5"/>
  <c r="T29" i="5"/>
  <c r="T34" i="5"/>
  <c r="T30" i="5"/>
  <c r="T36" i="5"/>
  <c r="T37" i="5"/>
  <c r="T44" i="5"/>
  <c r="T38" i="5"/>
  <c r="T40" i="5"/>
  <c r="T28" i="5"/>
  <c r="T45" i="5"/>
  <c r="T39" i="5"/>
  <c r="T42" i="5"/>
  <c r="T43" i="5"/>
  <c r="T41" i="5"/>
  <c r="T46" i="5"/>
  <c r="R31" i="5"/>
  <c r="R10" i="5"/>
  <c r="R12" i="5"/>
  <c r="R9" i="5"/>
  <c r="R22" i="5"/>
  <c r="R15" i="5"/>
  <c r="R23" i="5"/>
  <c r="R13" i="5"/>
  <c r="R14" i="5"/>
  <c r="R11" i="5"/>
  <c r="R16" i="5"/>
  <c r="R32" i="5"/>
  <c r="R24" i="5"/>
  <c r="R33" i="5"/>
  <c r="R25" i="5"/>
  <c r="R35" i="5"/>
  <c r="R17" i="5"/>
  <c r="R26" i="5"/>
  <c r="R20" i="5"/>
  <c r="R21" i="5"/>
  <c r="R18" i="5"/>
  <c r="R27" i="5"/>
  <c r="R19" i="5"/>
  <c r="R29" i="5"/>
  <c r="R34" i="5"/>
  <c r="R30" i="5"/>
  <c r="R36" i="5"/>
  <c r="R37" i="5"/>
  <c r="R44" i="5"/>
  <c r="R38" i="5"/>
  <c r="R40" i="5"/>
  <c r="R28" i="5"/>
  <c r="R45" i="5"/>
  <c r="R39" i="5"/>
  <c r="R42" i="5"/>
  <c r="R43" i="5"/>
  <c r="R41" i="5"/>
  <c r="R46" i="5"/>
  <c r="V23" i="5" l="1"/>
  <c r="W15" i="5"/>
  <c r="V39" i="5"/>
  <c r="V27" i="5"/>
  <c r="V12" i="5"/>
  <c r="V30" i="5"/>
  <c r="V46" i="5"/>
  <c r="V26" i="5"/>
  <c r="W45" i="5"/>
  <c r="W26" i="5"/>
  <c r="X33" i="5"/>
  <c r="X11" i="5"/>
  <c r="X44" i="5"/>
  <c r="X18" i="5"/>
  <c r="X10" i="5"/>
  <c r="X43" i="5"/>
  <c r="X37" i="5"/>
  <c r="X29" i="5"/>
  <c r="X35" i="5"/>
  <c r="X24" i="5"/>
  <c r="X14" i="5"/>
  <c r="X22" i="5"/>
  <c r="X31" i="5"/>
  <c r="X45" i="5"/>
  <c r="X34" i="5"/>
  <c r="X15" i="5"/>
  <c r="X41" i="5"/>
  <c r="V42" i="5"/>
  <c r="V36" i="5"/>
  <c r="V20" i="5"/>
  <c r="V25" i="5"/>
  <c r="V32" i="5"/>
  <c r="V13" i="5"/>
  <c r="V9" i="5"/>
  <c r="W46" i="5"/>
  <c r="W38" i="5"/>
  <c r="W30" i="5"/>
  <c r="W23" i="5"/>
  <c r="W12" i="5"/>
  <c r="X21" i="5"/>
  <c r="W27" i="5"/>
  <c r="V40" i="5"/>
  <c r="X17" i="5"/>
  <c r="V16" i="5"/>
  <c r="W16" i="5"/>
  <c r="X28" i="5"/>
  <c r="V38" i="5"/>
  <c r="V19" i="5"/>
  <c r="X42" i="5"/>
  <c r="X40" i="5"/>
  <c r="X36" i="5"/>
  <c r="X19" i="5"/>
  <c r="X20" i="5"/>
  <c r="X25" i="5"/>
  <c r="X32" i="5"/>
  <c r="X13" i="5"/>
  <c r="X9" i="5"/>
  <c r="V41" i="5"/>
  <c r="V45" i="5"/>
  <c r="V44" i="5"/>
  <c r="V34" i="5"/>
  <c r="V18" i="5"/>
  <c r="V17" i="5"/>
  <c r="V33" i="5"/>
  <c r="V11" i="5"/>
  <c r="V15" i="5"/>
  <c r="V10" i="5"/>
  <c r="X46" i="5"/>
  <c r="X39" i="5"/>
  <c r="X38" i="5"/>
  <c r="X30" i="5"/>
  <c r="X27" i="5"/>
  <c r="X26" i="5"/>
  <c r="X16" i="5"/>
  <c r="X23" i="5"/>
  <c r="X12" i="5"/>
  <c r="W39" i="5"/>
  <c r="W41" i="5"/>
  <c r="W44" i="5"/>
  <c r="W34" i="5"/>
  <c r="W18" i="5"/>
  <c r="W17" i="5"/>
  <c r="W33" i="5"/>
  <c r="W11" i="5"/>
  <c r="W10" i="5"/>
  <c r="V37" i="5"/>
  <c r="V35" i="5"/>
  <c r="V22" i="5"/>
  <c r="V43" i="5"/>
  <c r="V28" i="5"/>
  <c r="V29" i="5"/>
  <c r="V21" i="5"/>
  <c r="V24" i="5"/>
  <c r="V14" i="5"/>
  <c r="V31" i="5"/>
  <c r="W43" i="5"/>
  <c r="W28" i="5"/>
  <c r="W37" i="5"/>
  <c r="W29" i="5"/>
  <c r="W21" i="5"/>
  <c r="W35" i="5"/>
  <c r="W24" i="5"/>
  <c r="W14" i="5"/>
  <c r="W22" i="5"/>
  <c r="W31" i="5"/>
  <c r="W42" i="5"/>
  <c r="W40" i="5"/>
  <c r="W36" i="5"/>
  <c r="W19" i="5"/>
  <c r="W20" i="5"/>
  <c r="W25" i="5"/>
  <c r="W32" i="5"/>
  <c r="W13" i="5"/>
  <c r="W9" i="5"/>
</calcChain>
</file>

<file path=xl/sharedStrings.xml><?xml version="1.0" encoding="utf-8"?>
<sst xmlns="http://schemas.openxmlformats.org/spreadsheetml/2006/main" count="882" uniqueCount="402">
  <si>
    <t>Team name</t>
  </si>
  <si>
    <t>Lab</t>
  </si>
  <si>
    <t>Captain</t>
  </si>
  <si>
    <t>Captain email address</t>
  </si>
  <si>
    <t>steffenwolff@fas.harvard.edu</t>
  </si>
  <si>
    <t>Cobra Kai</t>
  </si>
  <si>
    <t>EH&amp;S/renegades</t>
  </si>
  <si>
    <t>Lance Schumacher</t>
  </si>
  <si>
    <t>lance_schumacher@harvard.edu</t>
  </si>
  <si>
    <t>Damn Daniel</t>
  </si>
  <si>
    <t>SEAS  Robotics</t>
  </si>
  <si>
    <t>Aizenberg Army</t>
  </si>
  <si>
    <t>blakely@seas.harvard.edu</t>
  </si>
  <si>
    <t xml:space="preserve">Hard NOx  </t>
  </si>
  <si>
    <t>EPS-SEAS   Jacob</t>
  </si>
  <si>
    <t>Dan Cusworth</t>
  </si>
  <si>
    <t>dcusworth@fas.harvard.edu</t>
  </si>
  <si>
    <t>SEAS Lewis</t>
  </si>
  <si>
    <t>The Knockouts</t>
  </si>
  <si>
    <t>Ferrousity</t>
  </si>
  <si>
    <t>Hazardous Wasters</t>
  </si>
  <si>
    <t>Hot Blue Contingas</t>
  </si>
  <si>
    <t>charles.margarit@gmail.com</t>
  </si>
  <si>
    <t>Volleyball vamps</t>
  </si>
  <si>
    <t>Jill Goldstein</t>
  </si>
  <si>
    <t>jillgoldstein@fas.harvard.edu</t>
  </si>
  <si>
    <t>matthewsmith01@g.harvard.edu</t>
  </si>
  <si>
    <t xml:space="preserve">CCB   Whitesides </t>
  </si>
  <si>
    <t>Mostafa Baghbanzadeh</t>
  </si>
  <si>
    <t>mbaghbanzadeh@gmwgroup.harvard.edu</t>
  </si>
  <si>
    <t>diswei@gmail.com</t>
  </si>
  <si>
    <t>Jess Gersony</t>
  </si>
  <si>
    <t>jgersony@g.harvard.edu</t>
  </si>
  <si>
    <t>SEAS Mckay Bldg</t>
  </si>
  <si>
    <t>graham@seas.harvard.edu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</si>
  <si>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</si>
  <si>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</si>
  <si>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</si>
  <si>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</si>
  <si>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</si>
  <si>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</si>
  <si>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</si>
  <si>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</si>
  <si>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</si>
  <si>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</si>
  <si>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</si>
  <si>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</si>
  <si>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</si>
  <si>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</si>
  <si>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Team #</t>
  </si>
  <si>
    <t>C1</t>
  </si>
  <si>
    <t>D1</t>
  </si>
  <si>
    <t>C2</t>
  </si>
  <si>
    <t>D2</t>
  </si>
  <si>
    <t>C3</t>
  </si>
  <si>
    <t>D3</t>
  </si>
  <si>
    <t>C4</t>
  </si>
  <si>
    <t>D4</t>
  </si>
  <si>
    <t>C5</t>
  </si>
  <si>
    <t>D5</t>
  </si>
  <si>
    <t>C6</t>
  </si>
  <si>
    <t>D6</t>
  </si>
  <si>
    <t>C7</t>
  </si>
  <si>
    <t>D7</t>
  </si>
  <si>
    <t>C8</t>
  </si>
  <si>
    <t>D8</t>
  </si>
  <si>
    <t>C9</t>
  </si>
  <si>
    <t>D9</t>
  </si>
  <si>
    <t>C10</t>
  </si>
  <si>
    <t>D10</t>
  </si>
  <si>
    <t>C11</t>
  </si>
  <si>
    <t>D11</t>
  </si>
  <si>
    <t>C12</t>
  </si>
  <si>
    <t>D12</t>
  </si>
  <si>
    <t>Conflict</t>
  </si>
  <si>
    <t>jteesdale@g.harvard.edu</t>
  </si>
  <si>
    <t>Justin Teesdale</t>
  </si>
  <si>
    <t>Adam Baldinger</t>
  </si>
  <si>
    <t>abaldinger@oeb.harvard.edu</t>
  </si>
  <si>
    <t>Bump, set, print</t>
  </si>
  <si>
    <t>Kim Homan</t>
  </si>
  <si>
    <t>kimberly.homan@wyss.harvard.edu</t>
  </si>
  <si>
    <t>Lyman_R_Blakes</t>
  </si>
  <si>
    <t>MCB Admin</t>
  </si>
  <si>
    <t>Michael Kreder</t>
  </si>
  <si>
    <t>Harry McNamara</t>
  </si>
  <si>
    <t>Week</t>
  </si>
  <si>
    <t>A Matches</t>
  </si>
  <si>
    <t>B1-B2</t>
  </si>
  <si>
    <t>B3-B4</t>
  </si>
  <si>
    <t>B5-B6</t>
  </si>
  <si>
    <t>A2-A3</t>
  </si>
  <si>
    <t>A4-A5</t>
  </si>
  <si>
    <t>B2-B3</t>
  </si>
  <si>
    <t>B4-B5</t>
  </si>
  <si>
    <t>A1-A3</t>
  </si>
  <si>
    <t>A4-A6</t>
  </si>
  <si>
    <t>A1-B1</t>
  </si>
  <si>
    <t>A5-B5</t>
  </si>
  <si>
    <t>A3-B3</t>
  </si>
  <si>
    <t>A4-B4</t>
  </si>
  <si>
    <t>A2-B2</t>
  </si>
  <si>
    <t>A1-B2</t>
  </si>
  <si>
    <t>A2-B3</t>
  </si>
  <si>
    <t>A3-B4</t>
  </si>
  <si>
    <t>A4-B5</t>
  </si>
  <si>
    <t>A5-B6</t>
  </si>
  <si>
    <t>A5-B1</t>
  </si>
  <si>
    <t>A1-B3</t>
  </si>
  <si>
    <t>A2-B4</t>
  </si>
  <si>
    <t>A3-B5</t>
  </si>
  <si>
    <t>A6-B1</t>
  </si>
  <si>
    <t>B Matches</t>
  </si>
  <si>
    <t>C12-D2</t>
  </si>
  <si>
    <t>C1-D1</t>
  </si>
  <si>
    <t>C2-D2</t>
  </si>
  <si>
    <t>C3-D3</t>
  </si>
  <si>
    <t>C4-D4</t>
  </si>
  <si>
    <t>C5-D5</t>
  </si>
  <si>
    <t>C6-D6</t>
  </si>
  <si>
    <t>C7-D7</t>
  </si>
  <si>
    <t>C8-D8</t>
  </si>
  <si>
    <t>C9-D9</t>
  </si>
  <si>
    <t>C10-D10</t>
  </si>
  <si>
    <t>C11-D11</t>
  </si>
  <si>
    <t>C12-D12</t>
  </si>
  <si>
    <t>C1-D2</t>
  </si>
  <si>
    <t>C2-D3</t>
  </si>
  <si>
    <t>C3-D4</t>
  </si>
  <si>
    <t>C4-D5</t>
  </si>
  <si>
    <t>C6-D7</t>
  </si>
  <si>
    <t>C7-D8</t>
  </si>
  <si>
    <t>C8-D9</t>
  </si>
  <si>
    <t>C9-D10</t>
  </si>
  <si>
    <t>C10-D11</t>
  </si>
  <si>
    <t>C11-D12</t>
  </si>
  <si>
    <t>C1-D3</t>
  </si>
  <si>
    <t>C2-D4</t>
  </si>
  <si>
    <t>C3-D5</t>
  </si>
  <si>
    <t>C4-D6</t>
  </si>
  <si>
    <t>C6-D8</t>
  </si>
  <si>
    <t>C7-D9</t>
  </si>
  <si>
    <t>C8-D10</t>
  </si>
  <si>
    <t>C9-D11</t>
  </si>
  <si>
    <t>C10-D12</t>
  </si>
  <si>
    <t>C12-D1</t>
  </si>
  <si>
    <t>C1-D4</t>
  </si>
  <si>
    <t>C2-D5</t>
  </si>
  <si>
    <t>C3-D6</t>
  </si>
  <si>
    <t>C5-D8</t>
  </si>
  <si>
    <t>C6-D9</t>
  </si>
  <si>
    <t>C7-D10</t>
  </si>
  <si>
    <t>C8-D11</t>
  </si>
  <si>
    <t>C9-D12</t>
  </si>
  <si>
    <t>C11-D1</t>
  </si>
  <si>
    <t>C1-D5</t>
  </si>
  <si>
    <t>C2-D6</t>
  </si>
  <si>
    <t>C3-D7</t>
  </si>
  <si>
    <t>C4-D8</t>
  </si>
  <si>
    <t>C5-D9</t>
  </si>
  <si>
    <t>C6-D10</t>
  </si>
  <si>
    <t>C7-D11</t>
  </si>
  <si>
    <t>C8-D12</t>
  </si>
  <si>
    <t>C10-D1</t>
  </si>
  <si>
    <t>C11-D2</t>
  </si>
  <si>
    <t>C12-D3</t>
  </si>
  <si>
    <t>C12-D7</t>
  </si>
  <si>
    <t>Rostam Razban</t>
  </si>
  <si>
    <t>A6-B6</t>
  </si>
  <si>
    <t>A4-B2</t>
  </si>
  <si>
    <t>AW = win against an A team = + 3 pts</t>
  </si>
  <si>
    <t>AL = loss to an A team = - 1 pt</t>
  </si>
  <si>
    <t>BW = win against a C or D team = + 1 pt</t>
  </si>
  <si>
    <t>BL = loss to a C or D team = - 2 pts</t>
  </si>
  <si>
    <t>Forfeit= loss points and additional -2 pts</t>
  </si>
  <si>
    <t>WEEKLY RESULTS</t>
  </si>
  <si>
    <t>E-mail</t>
  </si>
  <si>
    <t>Scheduling conflicts</t>
  </si>
  <si>
    <t>A wins</t>
  </si>
  <si>
    <t>A losses</t>
  </si>
  <si>
    <t>B wins</t>
  </si>
  <si>
    <t>B losses</t>
  </si>
  <si>
    <t>TOTAL wins</t>
  </si>
  <si>
    <t>TOTAL losses</t>
  </si>
  <si>
    <t>POINTS</t>
  </si>
  <si>
    <t>FORFEITS</t>
  </si>
  <si>
    <t>1</t>
  </si>
  <si>
    <t>2</t>
  </si>
  <si>
    <t>3</t>
  </si>
  <si>
    <t>4</t>
  </si>
  <si>
    <t>5</t>
  </si>
  <si>
    <t>6</t>
  </si>
  <si>
    <t>7</t>
  </si>
  <si>
    <t>8</t>
  </si>
  <si>
    <t>Seed</t>
  </si>
  <si>
    <t>Column1</t>
  </si>
  <si>
    <t>Column2</t>
  </si>
  <si>
    <t>lconnelly@fas.harvard.edu</t>
  </si>
  <si>
    <t>LJ Connelly</t>
  </si>
  <si>
    <t>The Pirates  </t>
  </si>
  <si>
    <t>Andrew Wong</t>
  </si>
  <si>
    <t>andrewwong@g.harvard.edu</t>
  </si>
  <si>
    <t xml:space="preserve">Enigmatic Innovation Squad </t>
  </si>
  <si>
    <t>The Cavitators</t>
  </si>
  <si>
    <t>Holbrook Lab</t>
  </si>
  <si>
    <t>F 9-12</t>
  </si>
  <si>
    <t>Neel Doshi</t>
  </si>
  <si>
    <t>nddoshi9@gmail.com</t>
  </si>
  <si>
    <t>Rubinites</t>
  </si>
  <si>
    <t>Rhubin Lab</t>
  </si>
  <si>
    <t>Tobias Grass</t>
  </si>
  <si>
    <t>tobiasgrass@fas.harvard.edu</t>
  </si>
  <si>
    <t>Schier</t>
  </si>
  <si>
    <t>Adam Carte</t>
  </si>
  <si>
    <t>W 3-6</t>
  </si>
  <si>
    <t xml:space="preserve">Quantum supremacy </t>
  </si>
  <si>
    <t>Lukin/Park Labs</t>
  </si>
  <si>
    <t>Mihir Bhaskar</t>
  </si>
  <si>
    <t>mbhaskar@g.harvard.edu</t>
  </si>
  <si>
    <t>M 12-2</t>
  </si>
  <si>
    <t>Spiking Variability</t>
  </si>
  <si>
    <t>Ölveczky Lab</t>
  </si>
  <si>
    <t>Steffen Wolf</t>
  </si>
  <si>
    <t>M 9-12</t>
  </si>
  <si>
    <t>Lots O Legs</t>
  </si>
  <si>
    <t>MCZ Invertebrate Zoology</t>
  </si>
  <si>
    <t>Wagers/Rinn/Scadden</t>
  </si>
  <si>
    <t>THE INTELLIGENT DESAINS</t>
  </si>
  <si>
    <t>Desai Lab</t>
  </si>
  <si>
    <t>Milo Johnson</t>
  </si>
  <si>
    <t>milo.s.johnson.13@gmail.com</t>
  </si>
  <si>
    <t>T 3-5</t>
  </si>
  <si>
    <t>Wolves</t>
  </si>
  <si>
    <t>W 12-2</t>
  </si>
  <si>
    <t>Graham, Robert L.</t>
  </si>
  <si>
    <t>EHS</t>
  </si>
  <si>
    <t>YES Tues 12</t>
  </si>
  <si>
    <t>Di's Nuts</t>
  </si>
  <si>
    <t>Yacoby Lab</t>
  </si>
  <si>
    <t>DiDi Wei</t>
  </si>
  <si>
    <t>F all</t>
  </si>
  <si>
    <t>M 1-4 / R3-5</t>
  </si>
  <si>
    <t>Funculo</t>
  </si>
  <si>
    <t>MCB/Sys Bio</t>
  </si>
  <si>
    <t>M 12-5</t>
  </si>
  <si>
    <t>Dig in a Box</t>
  </si>
  <si>
    <t>Nocera</t>
  </si>
  <si>
    <t xml:space="preserve">Charles Margarit </t>
  </si>
  <si>
    <t>Volleyballers 69 420 Blazin'</t>
  </si>
  <si>
    <t>YES Wed 12</t>
  </si>
  <si>
    <t>Six Playered Cortex</t>
  </si>
  <si>
    <t>Macklis Lab</t>
  </si>
  <si>
    <t>Tom Addison</t>
  </si>
  <si>
    <t>tom.addison23@gmail.com</t>
  </si>
  <si>
    <t>Tues 10-1</t>
  </si>
  <si>
    <t xml:space="preserve">Hmmered </t>
  </si>
  <si>
    <t>Eddy Lab</t>
  </si>
  <si>
    <t>Kate Shulgina</t>
  </si>
  <si>
    <t>shulgina@g.harvard.edu</t>
  </si>
  <si>
    <t>M1-2</t>
  </si>
  <si>
    <t>P0s to P Heroes</t>
  </si>
  <si>
    <t>Hunter/Gibbs lab</t>
  </si>
  <si>
    <t>Taliesin Lenhart</t>
  </si>
  <si>
    <t>taliesinlenhart@g.harvard.edu</t>
  </si>
  <si>
    <t>Aizenberg Lab</t>
  </si>
  <si>
    <t>mikekreder@gmail.com</t>
  </si>
  <si>
    <t>Baby Fish Out Of Water</t>
  </si>
  <si>
    <t>Engert Lab</t>
  </si>
  <si>
    <t>Hanna Zawka</t>
  </si>
  <si>
    <t>YES R 3 / NO F 10</t>
  </si>
  <si>
    <t>Pro-Team</t>
  </si>
  <si>
    <t>rrazban@g.harvard.edu</t>
  </si>
  <si>
    <t>T 4-6</t>
  </si>
  <si>
    <t>Shakhnovich Lab</t>
  </si>
  <si>
    <t>zwaka@fas.harvard.edu; robertevanjohnson@fas.harvard.edu</t>
  </si>
  <si>
    <t>David Melancon</t>
  </si>
  <si>
    <t>davidmelancon@g.harvard.edu</t>
  </si>
  <si>
    <t>The Blue Team</t>
  </si>
  <si>
    <t>SEAS Bertolid</t>
  </si>
  <si>
    <t>T 12-2</t>
  </si>
  <si>
    <t xml:space="preserve"> harold.m.mcnamara@gmail.com</t>
  </si>
  <si>
    <t>M 9-11</t>
  </si>
  <si>
    <t>Team TTX</t>
  </si>
  <si>
    <t>Adam Cohen lab (CCB/Physics)</t>
  </si>
  <si>
    <t>Parker Lab</t>
  </si>
  <si>
    <t>Blakely O'Connor</t>
  </si>
  <si>
    <t>de Bivort Lab</t>
  </si>
  <si>
    <t>Matthew Smith</t>
  </si>
  <si>
    <t>Manoharan Lab</t>
  </si>
  <si>
    <t xml:space="preserve">Annie Stephenson </t>
  </si>
  <si>
    <t>stephenson@g.harvard.edu</t>
  </si>
  <si>
    <t>R 11-12</t>
  </si>
  <si>
    <t>Needles in the Sand</t>
  </si>
  <si>
    <t>Needleman lab</t>
  </si>
  <si>
    <t>Marta Venturas</t>
  </si>
  <si>
    <t>martaventu22@gmail.com</t>
  </si>
  <si>
    <t>Seq and Destroy</t>
  </si>
  <si>
    <t>Zon Lab</t>
  </si>
  <si>
    <t xml:space="preserve">Chan, Victoria Wai Sum </t>
  </si>
  <si>
    <t>victoriachan@fas.harvard.edu</t>
  </si>
  <si>
    <t>F 12-5</t>
  </si>
  <si>
    <t>Maharajahs</t>
  </si>
  <si>
    <t xml:space="preserve">Mahadevan (OEB) </t>
  </si>
  <si>
    <t>Edvin Memet</t>
  </si>
  <si>
    <t>edvinmemet@fas.harvard.edu</t>
  </si>
  <si>
    <t>Bragg Geeks</t>
  </si>
  <si>
    <t>Gaudet/Hekstra</t>
  </si>
  <si>
    <t>Elizabeth May</t>
  </si>
  <si>
    <t>emay@g.harvard.edu</t>
  </si>
  <si>
    <t>R 9-12</t>
  </si>
  <si>
    <t>A7-B7</t>
  </si>
  <si>
    <t>A1-B4</t>
  </si>
  <si>
    <t>A1-B5</t>
  </si>
  <si>
    <t>A1-B6</t>
  </si>
  <si>
    <t>A1-B7</t>
  </si>
  <si>
    <t>A6-B7</t>
  </si>
  <si>
    <t>A7-B1</t>
  </si>
  <si>
    <t>A4-B6</t>
  </si>
  <si>
    <t>A5-B7</t>
  </si>
  <si>
    <t>A7-B2</t>
  </si>
  <si>
    <t>A2-B5</t>
  </si>
  <si>
    <t>A3-B6</t>
  </si>
  <si>
    <t>A4-B7</t>
  </si>
  <si>
    <t>A6-B2</t>
  </si>
  <si>
    <t>A7-B3</t>
  </si>
  <si>
    <t>A2-B6</t>
  </si>
  <si>
    <t>A3-B7</t>
  </si>
  <si>
    <t>A5-B2</t>
  </si>
  <si>
    <t>A4-B1</t>
  </si>
  <si>
    <t>A6-B3</t>
  </si>
  <si>
    <t>A7-B4</t>
  </si>
  <si>
    <t>A2-B7</t>
  </si>
  <si>
    <t>A3-B1</t>
  </si>
  <si>
    <t>A5-B3</t>
  </si>
  <si>
    <t>A6-B4</t>
  </si>
  <si>
    <t>A7-B5</t>
  </si>
  <si>
    <t>A2-B1</t>
  </si>
  <si>
    <t>A6-A7</t>
  </si>
  <si>
    <t>A5-A7</t>
  </si>
  <si>
    <t>B6-B7</t>
  </si>
  <si>
    <t>C5-D6</t>
  </si>
  <si>
    <t>C1-D6</t>
  </si>
  <si>
    <t>C1-D7</t>
  </si>
  <si>
    <t>C1-D8</t>
  </si>
  <si>
    <t>C4-D7</t>
  </si>
  <si>
    <t>C5-D7</t>
  </si>
  <si>
    <t>C9-D1</t>
  </si>
  <si>
    <t>C11-D3</t>
  </si>
  <si>
    <t>C12-D4</t>
  </si>
  <si>
    <t>C2-D7</t>
  </si>
  <si>
    <t>C3-D8</t>
  </si>
  <si>
    <t>C4-D9</t>
  </si>
  <si>
    <t>C5-D10</t>
  </si>
  <si>
    <t>C6-D11</t>
  </si>
  <si>
    <t>C7-D12</t>
  </si>
  <si>
    <t>C8-D1</t>
  </si>
  <si>
    <t>C9-D2</t>
  </si>
  <si>
    <t>C10-D2</t>
  </si>
  <si>
    <t>C10-D3</t>
  </si>
  <si>
    <t>C11-D4</t>
  </si>
  <si>
    <t>C12-D5</t>
  </si>
  <si>
    <t>C2-D8</t>
  </si>
  <si>
    <t>C3-D9</t>
  </si>
  <si>
    <t>C4-D10</t>
  </si>
  <si>
    <t>C5-D11</t>
  </si>
  <si>
    <t>C6-D12</t>
  </si>
  <si>
    <t>C7-D1</t>
  </si>
  <si>
    <t>C8-D2</t>
  </si>
  <si>
    <t>C9-D3</t>
  </si>
  <si>
    <t>C10-D4</t>
  </si>
  <si>
    <t>C11-D5</t>
  </si>
  <si>
    <t>C12-D6</t>
  </si>
  <si>
    <t>C2-D9</t>
  </si>
  <si>
    <t>C3-D10</t>
  </si>
  <si>
    <t>C4-D11</t>
  </si>
  <si>
    <t>C5-D12</t>
  </si>
  <si>
    <t>C6-D1</t>
  </si>
  <si>
    <t>C7-D2</t>
  </si>
  <si>
    <t>C8-D3</t>
  </si>
  <si>
    <t>C9-D4</t>
  </si>
  <si>
    <t>C10-D5</t>
  </si>
  <si>
    <t>C11-D6</t>
  </si>
  <si>
    <t>Thunderholes 4: Myvatn Maurauders</t>
  </si>
  <si>
    <t>Betley and Balskus (CCB)</t>
  </si>
  <si>
    <t>ancarte@g.harvard.edu; mehdi.goudarzi@gmail.com</t>
  </si>
  <si>
    <t>Aziz lab</t>
  </si>
  <si>
    <t>marcofumasoni@fas.harvard.edu, velkorsi@gmail.com</t>
  </si>
  <si>
    <t xml:space="preserve">Marco Fumasoni, Silvia Velasco </t>
  </si>
  <si>
    <t>Bus Drivers</t>
  </si>
  <si>
    <t>Ni Group (CCB)</t>
  </si>
  <si>
    <t>Lee Liu</t>
  </si>
  <si>
    <t xml:space="preserve">gbgunited@gmail.com&gt; </t>
  </si>
  <si>
    <t>tiffany_lee@harvard.edu; maryam_borton@harvard.edu</t>
  </si>
  <si>
    <t>Tiffany Lee, Maryam Borton</t>
  </si>
  <si>
    <t>AW</t>
  </si>
  <si>
    <t>AL</t>
  </si>
  <si>
    <t>BL</t>
  </si>
  <si>
    <t>BW</t>
  </si>
  <si>
    <t>Dung 1</t>
  </si>
  <si>
    <t>Dung 2</t>
  </si>
  <si>
    <t>Dung 3</t>
  </si>
  <si>
    <t>Dung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</si>
</sst>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u/>
      <sz val="10"/>
      <color indexed="12"/>
      <name val="Arial"/>
      <family val="2"/>
    </font>
    <font>
      <u/>
      <sz val="9"/>
      <color indexed="12"/>
      <name val="Microsoft Sans Serif"/>
      <family val="2"/>
    </font>
    <font>
      <sz val="9"/>
      <color indexed="10"/>
      <name val="Microsoft Sans Serif"/>
      <family val="2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sz val="9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/>
    <xf numFmtId="0" fontId="0" fillId="0" borderId="0" xfId="0" applyFill="1"/>
    <xf numFmtId="0" fontId="6" fillId="3" borderId="0" xfId="1" applyFont="1" applyFill="1" applyAlignment="1">
      <alignment horizontal="left"/>
    </xf>
    <xf numFmtId="0" fontId="7" fillId="3" borderId="0" xfId="1" applyFont="1" applyFill="1" applyAlignment="1">
      <alignment wrapText="1"/>
    </xf>
    <xf numFmtId="0" fontId="7" fillId="0" borderId="0" xfId="1" applyFont="1" applyFill="1" applyAlignment="1">
      <alignment wrapText="1"/>
    </xf>
    <xf numFmtId="0" fontId="7" fillId="0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9" fillId="0" borderId="0" xfId="2" applyFont="1" applyFill="1" applyAlignment="1" applyProtection="1">
      <alignment wrapText="1"/>
    </xf>
    <xf numFmtId="0" fontId="7" fillId="0" borderId="0" xfId="1" applyFont="1" applyFill="1" applyAlignment="1">
      <alignment horizontal="left" wrapText="1"/>
    </xf>
    <xf numFmtId="0" fontId="3" fillId="0" borderId="0" xfId="1" applyFont="1" applyAlignment="1">
      <alignment wrapText="1"/>
    </xf>
    <xf numFmtId="0" fontId="9" fillId="0" borderId="0" xfId="2" applyFont="1" applyAlignment="1" applyProtection="1">
      <alignment wrapText="1"/>
    </xf>
    <xf numFmtId="0" fontId="3" fillId="2" borderId="0" xfId="1" applyFont="1" applyFill="1" applyAlignment="1">
      <alignment wrapText="1"/>
    </xf>
    <xf numFmtId="0" fontId="2" fillId="0" borderId="0" xfId="1" applyFont="1" applyFill="1" applyAlignment="1">
      <alignment horizontal="center" wrapText="1"/>
    </xf>
    <xf numFmtId="0" fontId="10" fillId="0" borderId="0" xfId="1" applyFont="1" applyAlignment="1">
      <alignment wrapText="1"/>
    </xf>
    <xf numFmtId="0" fontId="0" fillId="0" borderId="0" xfId="0" applyFont="1" applyFill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11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1" fillId="4" borderId="0" xfId="0" applyFont="1" applyFill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1" fillId="0" borderId="0" xfId="0" applyFont="1" applyAlignment="1">
      <alignment vertical="center" wrapText="1"/>
    </xf>
    <xf numFmtId="0" fontId="15" fillId="0" borderId="0" xfId="0" applyFont="1"/>
    <xf numFmtId="0" fontId="14" fillId="0" borderId="0" xfId="0" applyFont="1" applyAlignment="1">
      <alignment wrapText="1"/>
    </xf>
    <xf numFmtId="0" fontId="7" fillId="0" borderId="0" xfId="1" applyNumberFormat="1" applyFont="1" applyFill="1" applyAlignment="1">
      <alignment horizontal="center" wrapText="1"/>
    </xf>
    <xf numFmtId="0" fontId="16" fillId="0" borderId="0" xfId="1" applyFont="1" applyFill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7" fillId="5" borderId="0" xfId="1" applyFont="1" applyFill="1" applyAlignment="1">
      <alignment wrapText="1"/>
    </xf>
    <xf numFmtId="0" fontId="11" fillId="5" borderId="0" xfId="0" applyFont="1" applyFill="1" applyAlignment="1">
      <alignment wrapText="1"/>
    </xf>
    <xf numFmtId="0" fontId="11" fillId="5" borderId="0" xfId="0" applyFont="1" applyFill="1"/>
    <xf numFmtId="0" fontId="7" fillId="5" borderId="0" xfId="1" applyFont="1" applyFill="1" applyAlignment="1">
      <alignment horizontal="center" wrapText="1"/>
    </xf>
    <xf numFmtId="0" fontId="7" fillId="5" borderId="0" xfId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8:Y46" totalsRowShown="0" headerRowDxfId="24" dataDxfId="23" headerRowCellStyle="Normal 2" dataCellStyle="Normal 2">
  <autoFilter ref="B8:Y46"/>
  <sortState ref="B9:Y47">
    <sortCondition descending="1" ref="X8:X47"/>
  </sortState>
  <tableColumns count="24">
    <tableColumn id="1" name="Team #" dataDxfId="22" dataCellStyle="Normal 2"/>
    <tableColumn id="2" name="Team name" dataDxfId="21" dataCellStyle="Normal 2"/>
    <tableColumn id="3" name="Lab" dataDxfId="20" dataCellStyle="Normal 2"/>
    <tableColumn id="4" name="Captain" dataDxfId="19" dataCellStyle="Normal 2"/>
    <tableColumn id="5" name="E-mail"/>
    <tableColumn id="6" name="Scheduling conflicts" dataDxfId="18" dataCellStyle="Normal 2"/>
    <tableColumn id="7" name="1" dataDxfId="17" dataCellStyle="Normal 2"/>
    <tableColumn id="8" name="2" dataDxfId="16" dataCellStyle="Normal 2"/>
    <tableColumn id="9" name="3" dataDxfId="15" dataCellStyle="Normal 2"/>
    <tableColumn id="10" name="4" dataDxfId="14" dataCellStyle="Normal 2"/>
    <tableColumn id="11" name="5" dataDxfId="13" dataCellStyle="Normal 2"/>
    <tableColumn id="12" name="6" dataDxfId="12" dataCellStyle="Normal 2"/>
    <tableColumn id="13" name="7" dataDxfId="11" dataCellStyle="Normal 2"/>
    <tableColumn id="14" name="8" dataDxfId="10" dataCellStyle="Normal 2"/>
    <tableColumn id="15" name="Column1" dataDxfId="9" dataCellStyle="Normal 2"/>
    <tableColumn id="16" name="Column2" dataDxfId="8" dataCellStyle="Normal 2"/>
    <tableColumn id="17" name="A wins" dataDxfId="7" dataCellStyle="Normal 2">
      <calculatedColumnFormula>COUNTIF(Table1[[#This Row],[1]:[8]], "AW")</calculatedColumnFormula>
    </tableColumn>
    <tableColumn id="18" name="A losses" dataDxfId="6" dataCellStyle="Normal 2">
      <calculatedColumnFormula>COUNTIF(Table1[[#This Row],[1]:[8]],"AL")</calculatedColumnFormula>
    </tableColumn>
    <tableColumn id="19" name="B wins" dataDxfId="5" dataCellStyle="Normal 2">
      <calculatedColumnFormula>COUNTIF(Table1[[#This Row],[1]:[8]],"BW")</calculatedColumnFormula>
    </tableColumn>
    <tableColumn id="20" name="B losses" dataDxfId="4" dataCellStyle="Normal 2">
      <calculatedColumnFormula>COUNTIF(Table1[[#This Row],[1]:[8]],"BL")</calculatedColumnFormula>
    </tableColumn>
    <tableColumn id="21" name="TOTAL wins" dataDxfId="3" dataCellStyle="Normal 2">
      <calculatedColumnFormula>SUM(R9,T9)</calculatedColumnFormula>
    </tableColumn>
    <tableColumn id="22" name="TOTAL losses" dataDxfId="2" dataCellStyle="Normal 2">
      <calculatedColumnFormula>SUM(S9,U9)</calculatedColumnFormula>
    </tableColumn>
    <tableColumn id="23" name="POINTS" dataDxfId="1" dataCellStyle="Normal 2">
      <calculatedColumnFormula>SUM((3*Table1[[#This Row],[A wins]]),(-1*Table1[[#This Row],[A losses]]),(Table1[[#This Row],[B wins]]),(-2*Table1[[#This Row],[B losses]]),(-2*Table1[[#This Row],[FORFEITS]]))</calculatedColumnFormula>
    </tableColumn>
    <tableColumn id="24" name="FORFEIT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ySplit="1" topLeftCell="A8" activePane="bottomLeft" state="frozen"/>
      <selection pane="bottomLeft" activeCell="A25" sqref="A25:XFD25"/>
    </sheetView>
  </sheetViews>
  <sheetFormatPr defaultColWidth="8.85546875" defaultRowHeight="15.75" x14ac:dyDescent="0.25"/>
  <cols>
    <col min="1" max="1" width="8.85546875" style="26"/>
    <col min="2" max="2" width="33.5703125" style="26" bestFit="1" customWidth="1"/>
    <col min="3" max="3" width="32.85546875" style="26" bestFit="1" customWidth="1"/>
    <col min="4" max="4" width="41.28515625" style="26" customWidth="1"/>
    <col min="5" max="5" width="57.42578125" style="26" bestFit="1" customWidth="1"/>
    <col min="6" max="6" width="27.5703125" style="26" customWidth="1"/>
    <col min="7" max="16384" width="8.85546875" style="26"/>
  </cols>
  <sheetData>
    <row r="1" spans="1:6" s="24" customFormat="1" ht="19.5" customHeight="1" x14ac:dyDescent="0.25">
      <c r="A1" s="24" t="s">
        <v>49</v>
      </c>
      <c r="B1" s="25" t="s">
        <v>0</v>
      </c>
      <c r="C1" s="25" t="s">
        <v>1</v>
      </c>
      <c r="D1" s="24" t="s">
        <v>2</v>
      </c>
      <c r="E1" s="24" t="s">
        <v>3</v>
      </c>
      <c r="F1" s="24" t="s">
        <v>74</v>
      </c>
    </row>
    <row r="2" spans="1:6" x14ac:dyDescent="0.25">
      <c r="A2" s="26" t="s">
        <v>35</v>
      </c>
      <c r="B2" s="23" t="s">
        <v>203</v>
      </c>
      <c r="C2" s="26" t="s">
        <v>204</v>
      </c>
      <c r="D2" s="26" t="s">
        <v>31</v>
      </c>
      <c r="E2" t="s">
        <v>32</v>
      </c>
    </row>
    <row r="3" spans="1:6" x14ac:dyDescent="0.25">
      <c r="A3" s="26" t="s">
        <v>37</v>
      </c>
      <c r="B3" s="27" t="s">
        <v>9</v>
      </c>
      <c r="C3" s="27" t="s">
        <v>10</v>
      </c>
      <c r="D3" s="26" t="s">
        <v>206</v>
      </c>
      <c r="E3" t="s">
        <v>207</v>
      </c>
    </row>
    <row r="4" spans="1:6" x14ac:dyDescent="0.25">
      <c r="A4" s="26" t="s">
        <v>39</v>
      </c>
      <c r="B4" s="27" t="s">
        <v>208</v>
      </c>
      <c r="C4" s="27" t="s">
        <v>209</v>
      </c>
      <c r="D4" s="26" t="s">
        <v>210</v>
      </c>
      <c r="E4" t="s">
        <v>211</v>
      </c>
    </row>
    <row r="5" spans="1:6" x14ac:dyDescent="0.25">
      <c r="A5" s="26" t="s">
        <v>41</v>
      </c>
      <c r="B5" s="26" t="s">
        <v>220</v>
      </c>
      <c r="C5" s="26" t="s">
        <v>221</v>
      </c>
      <c r="D5" s="26" t="s">
        <v>222</v>
      </c>
      <c r="E5" t="s">
        <v>4</v>
      </c>
      <c r="F5" s="26" t="s">
        <v>223</v>
      </c>
    </row>
    <row r="6" spans="1:6" x14ac:dyDescent="0.25">
      <c r="A6" s="26" t="s">
        <v>43</v>
      </c>
      <c r="B6" s="26" t="s">
        <v>232</v>
      </c>
      <c r="C6" s="28" t="s">
        <v>27</v>
      </c>
      <c r="D6" s="26" t="s">
        <v>28</v>
      </c>
      <c r="E6" s="26" t="s">
        <v>29</v>
      </c>
    </row>
    <row r="7" spans="1:6" x14ac:dyDescent="0.25">
      <c r="A7" s="26" t="s">
        <v>45</v>
      </c>
      <c r="B7" s="27" t="s">
        <v>79</v>
      </c>
      <c r="C7" s="27" t="s">
        <v>17</v>
      </c>
      <c r="D7" s="26" t="s">
        <v>80</v>
      </c>
      <c r="E7" s="26" t="s">
        <v>81</v>
      </c>
    </row>
    <row r="8" spans="1:6" x14ac:dyDescent="0.25">
      <c r="A8" s="26" t="s">
        <v>47</v>
      </c>
      <c r="B8" s="23" t="s">
        <v>237</v>
      </c>
      <c r="C8" s="27" t="s">
        <v>238</v>
      </c>
      <c r="D8" s="26" t="s">
        <v>239</v>
      </c>
      <c r="E8" t="s">
        <v>30</v>
      </c>
      <c r="F8" s="26" t="s">
        <v>219</v>
      </c>
    </row>
    <row r="9" spans="1:6" x14ac:dyDescent="0.25">
      <c r="A9" s="26" t="s">
        <v>36</v>
      </c>
      <c r="B9" s="26" t="s">
        <v>242</v>
      </c>
      <c r="C9" s="26" t="s">
        <v>243</v>
      </c>
      <c r="D9" s="26" t="s">
        <v>387</v>
      </c>
      <c r="E9" t="s">
        <v>386</v>
      </c>
      <c r="F9" s="26" t="s">
        <v>244</v>
      </c>
    </row>
    <row r="10" spans="1:6" x14ac:dyDescent="0.25">
      <c r="A10" s="26" t="s">
        <v>38</v>
      </c>
      <c r="B10" s="26" t="s">
        <v>248</v>
      </c>
      <c r="D10" s="26" t="s">
        <v>247</v>
      </c>
      <c r="E10" t="s">
        <v>22</v>
      </c>
    </row>
    <row r="11" spans="1:6" x14ac:dyDescent="0.25">
      <c r="A11" s="26" t="s">
        <v>40</v>
      </c>
      <c r="B11" s="27" t="s">
        <v>5</v>
      </c>
      <c r="C11" s="27" t="s">
        <v>6</v>
      </c>
      <c r="D11" s="26" t="s">
        <v>7</v>
      </c>
      <c r="E11" s="26" t="s">
        <v>8</v>
      </c>
      <c r="F11" s="26" t="s">
        <v>249</v>
      </c>
    </row>
    <row r="12" spans="1:6" x14ac:dyDescent="0.25">
      <c r="A12" s="26" t="s">
        <v>42</v>
      </c>
      <c r="B12" s="27" t="s">
        <v>11</v>
      </c>
      <c r="C12" s="27" t="s">
        <v>264</v>
      </c>
      <c r="D12" s="29" t="s">
        <v>84</v>
      </c>
      <c r="E12" t="s">
        <v>265</v>
      </c>
    </row>
    <row r="13" spans="1:6" x14ac:dyDescent="0.25">
      <c r="A13" s="26" t="s">
        <v>44</v>
      </c>
      <c r="B13" s="27" t="s">
        <v>266</v>
      </c>
      <c r="C13" s="27" t="s">
        <v>267</v>
      </c>
      <c r="D13" s="26" t="s">
        <v>268</v>
      </c>
      <c r="E13" t="s">
        <v>274</v>
      </c>
      <c r="F13" s="26" t="s">
        <v>269</v>
      </c>
    </row>
    <row r="14" spans="1:6" x14ac:dyDescent="0.25">
      <c r="A14" s="26" t="s">
        <v>46</v>
      </c>
      <c r="B14" s="27"/>
      <c r="C14" s="27" t="s">
        <v>284</v>
      </c>
      <c r="D14" s="26" t="s">
        <v>285</v>
      </c>
      <c r="E14" t="s">
        <v>12</v>
      </c>
    </row>
    <row r="15" spans="1:6" x14ac:dyDescent="0.25">
      <c r="A15" s="26" t="s">
        <v>48</v>
      </c>
      <c r="B15" s="23" t="s">
        <v>382</v>
      </c>
      <c r="C15" s="26" t="s">
        <v>286</v>
      </c>
      <c r="D15" s="26" t="s">
        <v>287</v>
      </c>
      <c r="E15" t="s">
        <v>26</v>
      </c>
    </row>
    <row r="16" spans="1:6" s="30" customFormat="1" x14ac:dyDescent="0.25">
      <c r="B16" s="31"/>
      <c r="C16" s="31"/>
      <c r="E16" s="32"/>
    </row>
    <row r="17" spans="1:6" x14ac:dyDescent="0.25">
      <c r="A17" s="26" t="s">
        <v>50</v>
      </c>
      <c r="B17" s="26" t="s">
        <v>19</v>
      </c>
      <c r="C17" s="26" t="s">
        <v>383</v>
      </c>
      <c r="D17" s="26" t="s">
        <v>76</v>
      </c>
      <c r="E17" t="s">
        <v>75</v>
      </c>
      <c r="F17" s="26" t="s">
        <v>205</v>
      </c>
    </row>
    <row r="18" spans="1:6" x14ac:dyDescent="0.25">
      <c r="A18" s="26" t="s">
        <v>52</v>
      </c>
      <c r="B18" s="27" t="s">
        <v>18</v>
      </c>
      <c r="C18" s="27" t="s">
        <v>212</v>
      </c>
      <c r="D18" s="26" t="s">
        <v>213</v>
      </c>
      <c r="E18" t="s">
        <v>384</v>
      </c>
      <c r="F18" s="23" t="s">
        <v>214</v>
      </c>
    </row>
    <row r="19" spans="1:6" x14ac:dyDescent="0.25">
      <c r="A19" s="26" t="s">
        <v>54</v>
      </c>
      <c r="B19" s="23" t="s">
        <v>215</v>
      </c>
      <c r="C19" s="27" t="s">
        <v>216</v>
      </c>
      <c r="D19" s="26" t="s">
        <v>217</v>
      </c>
      <c r="E19" t="s">
        <v>218</v>
      </c>
      <c r="F19" s="26" t="s">
        <v>219</v>
      </c>
    </row>
    <row r="20" spans="1:6" x14ac:dyDescent="0.25">
      <c r="A20" s="26" t="s">
        <v>56</v>
      </c>
      <c r="B20" s="27" t="s">
        <v>224</v>
      </c>
      <c r="C20" s="27" t="s">
        <v>225</v>
      </c>
      <c r="D20" s="26" t="s">
        <v>77</v>
      </c>
      <c r="E20" t="s">
        <v>78</v>
      </c>
    </row>
    <row r="21" spans="1:6" x14ac:dyDescent="0.25">
      <c r="A21" s="26" t="s">
        <v>58</v>
      </c>
      <c r="B21" s="33" t="s">
        <v>23</v>
      </c>
      <c r="C21" s="34" t="s">
        <v>226</v>
      </c>
      <c r="D21" s="26" t="s">
        <v>24</v>
      </c>
      <c r="E21" s="26" t="s">
        <v>25</v>
      </c>
      <c r="F21" s="26" t="s">
        <v>205</v>
      </c>
    </row>
    <row r="22" spans="1:6" x14ac:dyDescent="0.25">
      <c r="A22" s="26" t="s">
        <v>60</v>
      </c>
      <c r="B22" s="26" t="s">
        <v>227</v>
      </c>
      <c r="C22" s="26" t="s">
        <v>228</v>
      </c>
      <c r="D22" s="26" t="s">
        <v>229</v>
      </c>
      <c r="E22" t="s">
        <v>230</v>
      </c>
      <c r="F22" s="26" t="s">
        <v>231</v>
      </c>
    </row>
    <row r="23" spans="1:6" x14ac:dyDescent="0.25">
      <c r="A23" s="26" t="s">
        <v>62</v>
      </c>
      <c r="B23" s="27" t="s">
        <v>13</v>
      </c>
      <c r="C23" s="27" t="s">
        <v>14</v>
      </c>
      <c r="D23" s="26" t="s">
        <v>15</v>
      </c>
      <c r="E23" s="26" t="s">
        <v>16</v>
      </c>
      <c r="F23" s="26" t="s">
        <v>233</v>
      </c>
    </row>
    <row r="24" spans="1:6" ht="21.6" customHeight="1" x14ac:dyDescent="0.25">
      <c r="A24" s="26" t="s">
        <v>64</v>
      </c>
      <c r="B24" s="28" t="s">
        <v>82</v>
      </c>
      <c r="C24" s="28" t="s">
        <v>33</v>
      </c>
      <c r="D24" s="26" t="s">
        <v>234</v>
      </c>
      <c r="E24" t="s">
        <v>34</v>
      </c>
    </row>
    <row r="25" spans="1:6" ht="15.75" customHeight="1" x14ac:dyDescent="0.25">
      <c r="A25" s="26" t="s">
        <v>66</v>
      </c>
      <c r="B25" s="28" t="s">
        <v>20</v>
      </c>
      <c r="C25" s="28" t="s">
        <v>235</v>
      </c>
      <c r="D25" s="26" t="s">
        <v>393</v>
      </c>
      <c r="E25" s="26" t="s">
        <v>392</v>
      </c>
      <c r="F25" s="26" t="s">
        <v>236</v>
      </c>
    </row>
    <row r="26" spans="1:6" x14ac:dyDescent="0.25">
      <c r="A26" s="26" t="s">
        <v>68</v>
      </c>
      <c r="B26" s="35" t="s">
        <v>245</v>
      </c>
      <c r="C26" s="28" t="s">
        <v>246</v>
      </c>
      <c r="D26" s="26" t="s">
        <v>247</v>
      </c>
      <c r="E26" t="s">
        <v>22</v>
      </c>
    </row>
    <row r="27" spans="1:6" x14ac:dyDescent="0.25">
      <c r="A27" s="26" t="s">
        <v>70</v>
      </c>
      <c r="B27" s="28" t="s">
        <v>250</v>
      </c>
      <c r="C27" s="28" t="s">
        <v>251</v>
      </c>
      <c r="D27" s="26" t="s">
        <v>252</v>
      </c>
      <c r="E27" t="s">
        <v>253</v>
      </c>
      <c r="F27" s="26" t="s">
        <v>254</v>
      </c>
    </row>
    <row r="28" spans="1:6" x14ac:dyDescent="0.25">
      <c r="A28" s="26" t="s">
        <v>72</v>
      </c>
      <c r="B28" s="26" t="s">
        <v>388</v>
      </c>
      <c r="C28" s="26" t="s">
        <v>389</v>
      </c>
      <c r="D28" s="26" t="s">
        <v>390</v>
      </c>
      <c r="E28" s="26" t="s">
        <v>391</v>
      </c>
    </row>
    <row r="29" spans="1:6" x14ac:dyDescent="0.25">
      <c r="A29" s="26" t="s">
        <v>51</v>
      </c>
      <c r="B29" s="23" t="s">
        <v>199</v>
      </c>
      <c r="C29" s="26" t="s">
        <v>83</v>
      </c>
      <c r="D29" s="26" t="s">
        <v>198</v>
      </c>
      <c r="E29" s="26" t="s">
        <v>197</v>
      </c>
      <c r="F29" s="26" t="s">
        <v>240</v>
      </c>
    </row>
    <row r="30" spans="1:6" x14ac:dyDescent="0.25">
      <c r="A30" s="26" t="s">
        <v>53</v>
      </c>
      <c r="B30" s="23" t="s">
        <v>202</v>
      </c>
      <c r="C30" s="26" t="s">
        <v>385</v>
      </c>
      <c r="D30" s="26" t="s">
        <v>200</v>
      </c>
      <c r="E30" t="s">
        <v>201</v>
      </c>
      <c r="F30" s="26" t="s">
        <v>241</v>
      </c>
    </row>
    <row r="31" spans="1:6" x14ac:dyDescent="0.25">
      <c r="A31" s="26" t="s">
        <v>55</v>
      </c>
      <c r="B31" s="26" t="s">
        <v>255</v>
      </c>
      <c r="C31" s="26" t="s">
        <v>256</v>
      </c>
      <c r="D31" s="26" t="s">
        <v>257</v>
      </c>
      <c r="E31" t="s">
        <v>258</v>
      </c>
      <c r="F31" s="26" t="s">
        <v>259</v>
      </c>
    </row>
    <row r="32" spans="1:6" x14ac:dyDescent="0.25">
      <c r="A32" s="26" t="s">
        <v>57</v>
      </c>
      <c r="B32" s="23" t="s">
        <v>260</v>
      </c>
      <c r="C32" s="27" t="s">
        <v>261</v>
      </c>
      <c r="D32" s="26" t="s">
        <v>262</v>
      </c>
      <c r="E32" t="s">
        <v>263</v>
      </c>
    </row>
    <row r="33" spans="1:6" x14ac:dyDescent="0.25">
      <c r="A33" s="26" t="s">
        <v>59</v>
      </c>
      <c r="B33" s="26" t="s">
        <v>270</v>
      </c>
      <c r="C33" s="26" t="s">
        <v>273</v>
      </c>
      <c r="D33" s="26" t="s">
        <v>167</v>
      </c>
      <c r="E33" t="s">
        <v>271</v>
      </c>
      <c r="F33" s="26" t="s">
        <v>272</v>
      </c>
    </row>
    <row r="34" spans="1:6" x14ac:dyDescent="0.25">
      <c r="A34" s="26" t="s">
        <v>61</v>
      </c>
      <c r="B34" s="26" t="s">
        <v>277</v>
      </c>
      <c r="C34" s="26" t="s">
        <v>278</v>
      </c>
      <c r="D34" s="26" t="s">
        <v>275</v>
      </c>
      <c r="E34" t="s">
        <v>276</v>
      </c>
      <c r="F34" s="26" t="s">
        <v>279</v>
      </c>
    </row>
    <row r="35" spans="1:6" x14ac:dyDescent="0.25">
      <c r="A35" s="26" t="s">
        <v>63</v>
      </c>
      <c r="B35" s="23" t="s">
        <v>282</v>
      </c>
      <c r="C35" s="34" t="s">
        <v>283</v>
      </c>
      <c r="D35" s="26" t="s">
        <v>85</v>
      </c>
      <c r="E35" s="26" t="s">
        <v>280</v>
      </c>
      <c r="F35" s="26" t="s">
        <v>281</v>
      </c>
    </row>
    <row r="36" spans="1:6" x14ac:dyDescent="0.25">
      <c r="A36" s="26" t="s">
        <v>65</v>
      </c>
      <c r="B36" s="35" t="s">
        <v>21</v>
      </c>
      <c r="C36" s="28" t="s">
        <v>288</v>
      </c>
      <c r="D36" s="36" t="s">
        <v>289</v>
      </c>
      <c r="E36" t="s">
        <v>290</v>
      </c>
      <c r="F36" s="37" t="s">
        <v>291</v>
      </c>
    </row>
    <row r="37" spans="1:6" x14ac:dyDescent="0.25">
      <c r="A37" s="26" t="s">
        <v>67</v>
      </c>
      <c r="B37" s="28" t="s">
        <v>292</v>
      </c>
      <c r="C37" s="28" t="s">
        <v>293</v>
      </c>
      <c r="D37" s="26" t="s">
        <v>294</v>
      </c>
      <c r="E37" t="s">
        <v>295</v>
      </c>
    </row>
    <row r="38" spans="1:6" x14ac:dyDescent="0.25">
      <c r="A38" s="26" t="s">
        <v>69</v>
      </c>
      <c r="B38" s="26" t="s">
        <v>296</v>
      </c>
      <c r="C38" s="26" t="s">
        <v>297</v>
      </c>
      <c r="D38" s="26" t="s">
        <v>298</v>
      </c>
      <c r="E38" t="s">
        <v>299</v>
      </c>
      <c r="F38" s="26" t="s">
        <v>300</v>
      </c>
    </row>
    <row r="39" spans="1:6" x14ac:dyDescent="0.25">
      <c r="A39" s="26" t="s">
        <v>71</v>
      </c>
      <c r="B39" s="38" t="s">
        <v>305</v>
      </c>
      <c r="C39" s="38" t="s">
        <v>306</v>
      </c>
      <c r="D39" s="26" t="s">
        <v>307</v>
      </c>
      <c r="E39" t="s">
        <v>308</v>
      </c>
      <c r="F39" s="26" t="s">
        <v>309</v>
      </c>
    </row>
    <row r="40" spans="1:6" x14ac:dyDescent="0.25">
      <c r="A40" s="26" t="s">
        <v>73</v>
      </c>
      <c r="B40" s="23" t="s">
        <v>301</v>
      </c>
      <c r="C40" s="26" t="s">
        <v>302</v>
      </c>
      <c r="D40" s="26" t="s">
        <v>303</v>
      </c>
      <c r="E40" t="s">
        <v>304</v>
      </c>
    </row>
    <row r="41" spans="1:6" x14ac:dyDescent="0.25">
      <c r="B41" s="23"/>
      <c r="C41" s="23"/>
    </row>
    <row r="42" spans="1:6" x14ac:dyDescent="0.25">
      <c r="E42" s="23"/>
    </row>
    <row r="44" spans="1:6" x14ac:dyDescent="0.25">
      <c r="E44" s="23"/>
    </row>
    <row r="46" spans="1:6" x14ac:dyDescent="0.25">
      <c r="B46" s="23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B20" sqref="B20"/>
    </sheetView>
  </sheetViews>
  <sheetFormatPr defaultRowHeight="15" x14ac:dyDescent="0.25"/>
  <cols>
    <col min="16" max="16" width="7.28515625" bestFit="1" customWidth="1"/>
    <col min="17" max="17" width="28.28515625" bestFit="1" customWidth="1"/>
  </cols>
  <sheetData>
    <row r="1" spans="1:17" x14ac:dyDescent="0.25">
      <c r="P1" s="1" t="s">
        <v>49</v>
      </c>
      <c r="Q1" s="1" t="s">
        <v>74</v>
      </c>
    </row>
    <row r="2" spans="1:17" x14ac:dyDescent="0.25">
      <c r="A2" s="2" t="s">
        <v>86</v>
      </c>
      <c r="B2" t="s">
        <v>87</v>
      </c>
      <c r="P2" s="2" t="s">
        <v>35</v>
      </c>
      <c r="Q2" s="2"/>
    </row>
    <row r="3" spans="1:17" x14ac:dyDescent="0.25">
      <c r="A3" s="2">
        <v>1</v>
      </c>
      <c r="B3" s="4" t="s">
        <v>97</v>
      </c>
      <c r="C3" s="4" t="s">
        <v>101</v>
      </c>
      <c r="D3" s="4" t="s">
        <v>99</v>
      </c>
      <c r="E3" s="4" t="s">
        <v>100</v>
      </c>
      <c r="F3" s="4" t="s">
        <v>98</v>
      </c>
      <c r="G3" s="4" t="s">
        <v>168</v>
      </c>
      <c r="H3" s="4" t="s">
        <v>310</v>
      </c>
      <c r="I3" s="4"/>
      <c r="J3" s="4"/>
      <c r="K3" s="4"/>
      <c r="L3" s="4"/>
      <c r="M3" s="4"/>
      <c r="P3" s="2" t="s">
        <v>37</v>
      </c>
      <c r="Q3" s="2"/>
    </row>
    <row r="4" spans="1:17" x14ac:dyDescent="0.25">
      <c r="A4" s="2">
        <v>2</v>
      </c>
      <c r="B4" s="4" t="s">
        <v>102</v>
      </c>
      <c r="C4" s="4" t="s">
        <v>103</v>
      </c>
      <c r="D4" s="4" t="s">
        <v>104</v>
      </c>
      <c r="E4" s="4" t="s">
        <v>105</v>
      </c>
      <c r="F4" s="4" t="s">
        <v>106</v>
      </c>
      <c r="G4" s="4" t="s">
        <v>315</v>
      </c>
      <c r="H4" s="4" t="s">
        <v>316</v>
      </c>
      <c r="I4" s="4"/>
      <c r="J4" s="4"/>
      <c r="K4" s="4"/>
      <c r="L4" s="4"/>
      <c r="M4" s="4"/>
      <c r="P4" s="2" t="s">
        <v>39</v>
      </c>
      <c r="Q4" s="2"/>
    </row>
    <row r="5" spans="1:17" x14ac:dyDescent="0.25">
      <c r="A5" s="2">
        <v>3</v>
      </c>
      <c r="B5" s="4" t="s">
        <v>108</v>
      </c>
      <c r="C5" s="4" t="s">
        <v>109</v>
      </c>
      <c r="D5" s="4" t="s">
        <v>110</v>
      </c>
      <c r="E5" s="4" t="s">
        <v>317</v>
      </c>
      <c r="F5" s="4" t="s">
        <v>318</v>
      </c>
      <c r="G5" s="4" t="s">
        <v>111</v>
      </c>
      <c r="H5" s="4" t="s">
        <v>319</v>
      </c>
      <c r="I5" s="4"/>
      <c r="J5" s="4"/>
      <c r="K5" s="4"/>
      <c r="L5" s="4"/>
      <c r="M5" s="4"/>
      <c r="P5" s="2" t="s">
        <v>41</v>
      </c>
      <c r="Q5" s="2" t="s">
        <v>223</v>
      </c>
    </row>
    <row r="6" spans="1:17" x14ac:dyDescent="0.25">
      <c r="A6" s="2">
        <v>4</v>
      </c>
      <c r="B6" s="4" t="s">
        <v>311</v>
      </c>
      <c r="C6" s="4" t="s">
        <v>320</v>
      </c>
      <c r="D6" s="4" t="s">
        <v>321</v>
      </c>
      <c r="E6" s="4" t="s">
        <v>322</v>
      </c>
      <c r="F6" s="4" t="s">
        <v>107</v>
      </c>
      <c r="G6" s="4" t="s">
        <v>323</v>
      </c>
      <c r="H6" s="4" t="s">
        <v>324</v>
      </c>
      <c r="I6" s="4"/>
      <c r="J6" s="4"/>
      <c r="K6" s="4"/>
      <c r="L6" s="4"/>
      <c r="M6" s="4"/>
      <c r="P6" s="2" t="s">
        <v>43</v>
      </c>
      <c r="Q6" s="2"/>
    </row>
    <row r="7" spans="1:17" x14ac:dyDescent="0.25">
      <c r="A7" s="2">
        <v>5</v>
      </c>
      <c r="B7" s="4" t="s">
        <v>312</v>
      </c>
      <c r="C7" s="4" t="s">
        <v>325</v>
      </c>
      <c r="D7" s="4" t="s">
        <v>326</v>
      </c>
      <c r="E7" s="4" t="s">
        <v>328</v>
      </c>
      <c r="F7" s="4" t="s">
        <v>327</v>
      </c>
      <c r="G7" s="4" t="s">
        <v>329</v>
      </c>
      <c r="H7" s="4" t="s">
        <v>330</v>
      </c>
      <c r="I7" s="4"/>
      <c r="J7" s="4"/>
      <c r="K7" s="4"/>
      <c r="L7" s="4"/>
      <c r="M7" s="4"/>
      <c r="P7" s="2" t="s">
        <v>45</v>
      </c>
      <c r="Q7" s="2"/>
    </row>
    <row r="8" spans="1:17" x14ac:dyDescent="0.25">
      <c r="A8" s="2">
        <v>6</v>
      </c>
      <c r="B8" s="4" t="s">
        <v>313</v>
      </c>
      <c r="C8" s="4" t="s">
        <v>331</v>
      </c>
      <c r="D8" s="4" t="s">
        <v>332</v>
      </c>
      <c r="E8" s="4" t="s">
        <v>169</v>
      </c>
      <c r="F8" s="4" t="s">
        <v>333</v>
      </c>
      <c r="G8" s="4" t="s">
        <v>334</v>
      </c>
      <c r="H8" s="4" t="s">
        <v>335</v>
      </c>
      <c r="I8" s="4"/>
      <c r="J8" s="4"/>
      <c r="K8" s="4"/>
      <c r="L8" s="4"/>
      <c r="M8" s="4"/>
      <c r="P8" s="2" t="s">
        <v>47</v>
      </c>
      <c r="Q8" s="2" t="s">
        <v>219</v>
      </c>
    </row>
    <row r="9" spans="1:17" x14ac:dyDescent="0.25">
      <c r="A9" s="2">
        <v>7</v>
      </c>
      <c r="B9" s="4" t="s">
        <v>314</v>
      </c>
      <c r="C9" s="4" t="s">
        <v>91</v>
      </c>
      <c r="D9" s="4" t="s">
        <v>92</v>
      </c>
      <c r="E9" s="4" t="s">
        <v>337</v>
      </c>
      <c r="F9" s="4" t="s">
        <v>88</v>
      </c>
      <c r="G9" s="4" t="s">
        <v>89</v>
      </c>
      <c r="H9" s="4" t="s">
        <v>90</v>
      </c>
      <c r="I9" s="4"/>
      <c r="J9" s="4"/>
      <c r="K9" s="4"/>
      <c r="L9" s="4"/>
      <c r="M9" s="4"/>
      <c r="P9" s="2" t="s">
        <v>36</v>
      </c>
      <c r="Q9" s="2" t="s">
        <v>244</v>
      </c>
    </row>
    <row r="10" spans="1:17" x14ac:dyDescent="0.25">
      <c r="A10" s="2">
        <v>8</v>
      </c>
      <c r="B10" s="4" t="s">
        <v>336</v>
      </c>
      <c r="C10" s="4" t="s">
        <v>95</v>
      </c>
      <c r="D10" s="4" t="s">
        <v>96</v>
      </c>
      <c r="E10" s="4" t="s">
        <v>338</v>
      </c>
      <c r="F10" s="4" t="s">
        <v>93</v>
      </c>
      <c r="G10" s="4" t="s">
        <v>94</v>
      </c>
      <c r="H10" s="4" t="s">
        <v>339</v>
      </c>
      <c r="I10" s="4"/>
      <c r="J10" s="4"/>
      <c r="K10" s="4"/>
      <c r="L10" s="4"/>
      <c r="M10" s="4"/>
      <c r="P10" s="2" t="s">
        <v>38</v>
      </c>
      <c r="Q10" s="2"/>
    </row>
    <row r="11" spans="1:17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P11" s="2" t="s">
        <v>40</v>
      </c>
      <c r="Q11" s="2" t="s">
        <v>249</v>
      </c>
    </row>
    <row r="12" spans="1:17" x14ac:dyDescent="0.25">
      <c r="B12" s="4" t="s">
        <v>112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P12" s="2" t="s">
        <v>42</v>
      </c>
      <c r="Q12" s="2"/>
    </row>
    <row r="13" spans="1:17" x14ac:dyDescent="0.25">
      <c r="A13" s="2">
        <v>1</v>
      </c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 t="s">
        <v>121</v>
      </c>
      <c r="J13" s="4" t="s">
        <v>122</v>
      </c>
      <c r="K13" s="4" t="s">
        <v>123</v>
      </c>
      <c r="L13" s="4" t="s">
        <v>124</v>
      </c>
      <c r="M13" s="4" t="s">
        <v>125</v>
      </c>
      <c r="N13" s="4"/>
      <c r="P13" s="2" t="s">
        <v>44</v>
      </c>
      <c r="Q13" s="2" t="s">
        <v>269</v>
      </c>
    </row>
    <row r="14" spans="1:17" x14ac:dyDescent="0.25">
      <c r="A14" s="2">
        <v>2</v>
      </c>
      <c r="B14" s="4" t="s">
        <v>126</v>
      </c>
      <c r="C14" s="4" t="s">
        <v>127</v>
      </c>
      <c r="D14" s="4" t="s">
        <v>128</v>
      </c>
      <c r="E14" s="4" t="s">
        <v>129</v>
      </c>
      <c r="F14" s="4" t="s">
        <v>340</v>
      </c>
      <c r="G14" s="4" t="s">
        <v>130</v>
      </c>
      <c r="H14" s="4" t="s">
        <v>131</v>
      </c>
      <c r="I14" s="4" t="s">
        <v>132</v>
      </c>
      <c r="J14" s="4" t="s">
        <v>133</v>
      </c>
      <c r="K14" s="4" t="s">
        <v>134</v>
      </c>
      <c r="L14" s="4" t="s">
        <v>135</v>
      </c>
      <c r="M14" s="4" t="s">
        <v>145</v>
      </c>
      <c r="N14" s="4"/>
      <c r="P14" s="22" t="s">
        <v>46</v>
      </c>
      <c r="Q14" s="2"/>
    </row>
    <row r="15" spans="1:17" x14ac:dyDescent="0.25">
      <c r="A15" s="2">
        <v>3</v>
      </c>
      <c r="B15" s="4" t="s">
        <v>136</v>
      </c>
      <c r="C15" s="4" t="s">
        <v>137</v>
      </c>
      <c r="D15" s="4" t="s">
        <v>138</v>
      </c>
      <c r="E15" s="4" t="s">
        <v>139</v>
      </c>
      <c r="F15" s="4" t="s">
        <v>345</v>
      </c>
      <c r="G15" s="4" t="s">
        <v>140</v>
      </c>
      <c r="H15" s="4" t="s">
        <v>141</v>
      </c>
      <c r="I15" s="4" t="s">
        <v>142</v>
      </c>
      <c r="J15" s="4" t="s">
        <v>143</v>
      </c>
      <c r="K15" s="4" t="s">
        <v>144</v>
      </c>
      <c r="L15" s="4" t="s">
        <v>154</v>
      </c>
      <c r="M15" s="4" t="s">
        <v>113</v>
      </c>
      <c r="N15" s="4"/>
      <c r="P15" s="2" t="s">
        <v>48</v>
      </c>
      <c r="Q15" s="2"/>
    </row>
    <row r="16" spans="1:17" x14ac:dyDescent="0.25">
      <c r="A16" s="2">
        <v>4</v>
      </c>
      <c r="B16" s="4" t="s">
        <v>146</v>
      </c>
      <c r="C16" s="4" t="s">
        <v>147</v>
      </c>
      <c r="D16" s="4" t="s">
        <v>148</v>
      </c>
      <c r="E16" s="4" t="s">
        <v>344</v>
      </c>
      <c r="F16" s="4" t="s">
        <v>149</v>
      </c>
      <c r="G16" s="4" t="s">
        <v>150</v>
      </c>
      <c r="H16" s="4" t="s">
        <v>151</v>
      </c>
      <c r="I16" s="4" t="s">
        <v>152</v>
      </c>
      <c r="J16" s="4" t="s">
        <v>153</v>
      </c>
      <c r="K16" s="4" t="s">
        <v>163</v>
      </c>
      <c r="L16" s="4" t="s">
        <v>164</v>
      </c>
      <c r="M16" s="4" t="s">
        <v>165</v>
      </c>
      <c r="N16" s="4"/>
      <c r="Q16" s="2"/>
    </row>
    <row r="17" spans="1:17" x14ac:dyDescent="0.25">
      <c r="A17" s="2">
        <v>5</v>
      </c>
      <c r="B17" s="4" t="s">
        <v>155</v>
      </c>
      <c r="C17" s="4" t="s">
        <v>156</v>
      </c>
      <c r="D17" s="4" t="s">
        <v>157</v>
      </c>
      <c r="E17" s="4" t="s">
        <v>158</v>
      </c>
      <c r="F17" s="4" t="s">
        <v>159</v>
      </c>
      <c r="G17" s="4" t="s">
        <v>160</v>
      </c>
      <c r="H17" s="4" t="s">
        <v>161</v>
      </c>
      <c r="I17" s="4" t="s">
        <v>162</v>
      </c>
      <c r="J17" s="4" t="s">
        <v>346</v>
      </c>
      <c r="K17" s="4" t="s">
        <v>357</v>
      </c>
      <c r="L17" s="4" t="s">
        <v>347</v>
      </c>
      <c r="M17" s="4" t="s">
        <v>348</v>
      </c>
      <c r="N17" s="4"/>
      <c r="P17" s="2" t="s">
        <v>50</v>
      </c>
      <c r="Q17" s="2" t="s">
        <v>205</v>
      </c>
    </row>
    <row r="18" spans="1:17" x14ac:dyDescent="0.25">
      <c r="A18" s="2">
        <v>6</v>
      </c>
      <c r="B18" s="4" t="s">
        <v>341</v>
      </c>
      <c r="C18" s="4" t="s">
        <v>349</v>
      </c>
      <c r="D18" s="4" t="s">
        <v>350</v>
      </c>
      <c r="E18" s="4" t="s">
        <v>351</v>
      </c>
      <c r="F18" s="4" t="s">
        <v>352</v>
      </c>
      <c r="G18" s="4" t="s">
        <v>353</v>
      </c>
      <c r="H18" s="4" t="s">
        <v>354</v>
      </c>
      <c r="I18" s="4" t="s">
        <v>355</v>
      </c>
      <c r="J18" s="4" t="s">
        <v>356</v>
      </c>
      <c r="K18" s="4" t="s">
        <v>358</v>
      </c>
      <c r="L18" s="4" t="s">
        <v>359</v>
      </c>
      <c r="M18" s="4" t="s">
        <v>360</v>
      </c>
      <c r="N18" s="4"/>
      <c r="P18" s="2" t="s">
        <v>52</v>
      </c>
      <c r="Q18" t="s">
        <v>214</v>
      </c>
    </row>
    <row r="19" spans="1:17" x14ac:dyDescent="0.25">
      <c r="A19" s="2">
        <v>7</v>
      </c>
      <c r="B19" s="4" t="s">
        <v>342</v>
      </c>
      <c r="C19" s="4" t="s">
        <v>361</v>
      </c>
      <c r="D19" s="4" t="s">
        <v>362</v>
      </c>
      <c r="E19" s="4" t="s">
        <v>363</v>
      </c>
      <c r="F19" s="4" t="s">
        <v>364</v>
      </c>
      <c r="G19" s="4" t="s">
        <v>365</v>
      </c>
      <c r="H19" s="4" t="s">
        <v>366</v>
      </c>
      <c r="I19" s="4" t="s">
        <v>367</v>
      </c>
      <c r="J19" s="4" t="s">
        <v>368</v>
      </c>
      <c r="K19" s="4" t="s">
        <v>369</v>
      </c>
      <c r="L19" s="4" t="s">
        <v>370</v>
      </c>
      <c r="M19" s="4" t="s">
        <v>371</v>
      </c>
      <c r="N19" s="4"/>
      <c r="P19" s="2" t="s">
        <v>54</v>
      </c>
      <c r="Q19" s="2" t="s">
        <v>219</v>
      </c>
    </row>
    <row r="20" spans="1:17" x14ac:dyDescent="0.25">
      <c r="A20" s="2">
        <v>8</v>
      </c>
      <c r="B20" s="4" t="s">
        <v>343</v>
      </c>
      <c r="C20" s="4" t="s">
        <v>372</v>
      </c>
      <c r="D20" s="4" t="s">
        <v>373</v>
      </c>
      <c r="E20" s="4" t="s">
        <v>374</v>
      </c>
      <c r="F20" s="4" t="s">
        <v>375</v>
      </c>
      <c r="G20" s="4" t="s">
        <v>376</v>
      </c>
      <c r="H20" s="4" t="s">
        <v>377</v>
      </c>
      <c r="I20" s="4" t="s">
        <v>378</v>
      </c>
      <c r="J20" s="4" t="s">
        <v>379</v>
      </c>
      <c r="K20" s="4" t="s">
        <v>380</v>
      </c>
      <c r="L20" s="4" t="s">
        <v>381</v>
      </c>
      <c r="M20" s="4" t="s">
        <v>166</v>
      </c>
      <c r="N20" s="4"/>
      <c r="P20" s="2" t="s">
        <v>56</v>
      </c>
      <c r="Q20" s="2"/>
    </row>
    <row r="21" spans="1:17" x14ac:dyDescent="0.25">
      <c r="P21" s="2" t="s">
        <v>58</v>
      </c>
      <c r="Q21" s="2" t="s">
        <v>205</v>
      </c>
    </row>
    <row r="22" spans="1:17" x14ac:dyDescent="0.25">
      <c r="P22" s="2" t="s">
        <v>60</v>
      </c>
      <c r="Q22" s="2" t="s">
        <v>231</v>
      </c>
    </row>
    <row r="23" spans="1:17" x14ac:dyDescent="0.25">
      <c r="P23" s="2" t="s">
        <v>62</v>
      </c>
      <c r="Q23" s="2" t="s">
        <v>233</v>
      </c>
    </row>
    <row r="24" spans="1:17" x14ac:dyDescent="0.25">
      <c r="P24" s="2" t="s">
        <v>64</v>
      </c>
      <c r="Q24" s="2"/>
    </row>
    <row r="25" spans="1:17" x14ac:dyDescent="0.25">
      <c r="P25" s="2" t="s">
        <v>66</v>
      </c>
      <c r="Q25" s="2" t="s">
        <v>236</v>
      </c>
    </row>
    <row r="26" spans="1:17" x14ac:dyDescent="0.25">
      <c r="P26" s="2" t="s">
        <v>68</v>
      </c>
      <c r="Q26" s="2"/>
    </row>
    <row r="27" spans="1:17" x14ac:dyDescent="0.25">
      <c r="P27" s="2" t="s">
        <v>70</v>
      </c>
      <c r="Q27" s="2" t="s">
        <v>254</v>
      </c>
    </row>
    <row r="28" spans="1:17" x14ac:dyDescent="0.25">
      <c r="P28" s="2" t="s">
        <v>72</v>
      </c>
      <c r="Q28" s="2"/>
    </row>
    <row r="29" spans="1:17" x14ac:dyDescent="0.25">
      <c r="P29" s="2"/>
      <c r="Q29" s="2"/>
    </row>
    <row r="30" spans="1:17" x14ac:dyDescent="0.25">
      <c r="P30" s="2" t="s">
        <v>51</v>
      </c>
      <c r="Q30" s="2" t="s">
        <v>240</v>
      </c>
    </row>
    <row r="31" spans="1:17" x14ac:dyDescent="0.25">
      <c r="P31" s="2" t="s">
        <v>53</v>
      </c>
      <c r="Q31" s="2" t="s">
        <v>241</v>
      </c>
    </row>
    <row r="32" spans="1:17" x14ac:dyDescent="0.25">
      <c r="P32" s="2" t="s">
        <v>55</v>
      </c>
      <c r="Q32" s="2" t="s">
        <v>259</v>
      </c>
    </row>
    <row r="33" spans="16:17" x14ac:dyDescent="0.25">
      <c r="P33" s="2" t="s">
        <v>57</v>
      </c>
      <c r="Q33" s="2"/>
    </row>
    <row r="34" spans="16:17" x14ac:dyDescent="0.25">
      <c r="P34" s="2" t="s">
        <v>59</v>
      </c>
      <c r="Q34" s="2" t="s">
        <v>272</v>
      </c>
    </row>
    <row r="35" spans="16:17" x14ac:dyDescent="0.25">
      <c r="P35" s="2" t="s">
        <v>61</v>
      </c>
      <c r="Q35" s="2" t="s">
        <v>279</v>
      </c>
    </row>
    <row r="36" spans="16:17" x14ac:dyDescent="0.25">
      <c r="P36" s="2" t="s">
        <v>63</v>
      </c>
      <c r="Q36" s="2" t="s">
        <v>281</v>
      </c>
    </row>
    <row r="37" spans="16:17" x14ac:dyDescent="0.25">
      <c r="P37" s="2" t="s">
        <v>65</v>
      </c>
      <c r="Q37" s="3" t="s">
        <v>291</v>
      </c>
    </row>
    <row r="38" spans="16:17" x14ac:dyDescent="0.25">
      <c r="P38" s="2" t="s">
        <v>67</v>
      </c>
      <c r="Q38" s="2"/>
    </row>
    <row r="39" spans="16:17" x14ac:dyDescent="0.25">
      <c r="P39" s="2" t="s">
        <v>69</v>
      </c>
      <c r="Q39" s="2" t="s">
        <v>300</v>
      </c>
    </row>
    <row r="40" spans="16:17" x14ac:dyDescent="0.25">
      <c r="P40" s="2" t="s">
        <v>71</v>
      </c>
      <c r="Q40" s="2" t="s">
        <v>309</v>
      </c>
    </row>
    <row r="41" spans="16:17" x14ac:dyDescent="0.25">
      <c r="P41" s="2" t="s">
        <v>73</v>
      </c>
      <c r="Q41" s="2"/>
    </row>
    <row r="42" spans="16:17" x14ac:dyDescent="0.25">
      <c r="P42" s="2"/>
    </row>
    <row r="43" spans="16:17" x14ac:dyDescent="0.25">
      <c r="P43" s="2"/>
    </row>
  </sheetData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topLeftCell="A22" workbookViewId="0">
      <selection activeCell="C14" sqref="C14"/>
    </sheetView>
  </sheetViews>
  <sheetFormatPr defaultColWidth="12.5703125" defaultRowHeight="12.75" x14ac:dyDescent="0.2"/>
  <cols>
    <col min="1" max="1" width="12.5703125" style="11"/>
    <col min="2" max="2" width="11.140625" style="9" customWidth="1"/>
    <col min="3" max="3" width="39.140625" style="11" bestFit="1" customWidth="1"/>
    <col min="4" max="4" width="32.85546875" style="11" bestFit="1" customWidth="1"/>
    <col min="5" max="5" width="17.42578125" style="11" hidden="1" customWidth="1"/>
    <col min="6" max="6" width="53.42578125" style="11" hidden="1" customWidth="1"/>
    <col min="7" max="7" width="35.42578125" style="11" hidden="1" customWidth="1"/>
    <col min="8" max="15" width="6.7109375" style="9" bestFit="1" customWidth="1"/>
    <col min="16" max="16" width="3.85546875" style="9" hidden="1" customWidth="1"/>
    <col min="17" max="17" width="9.7109375" style="9" bestFit="1" customWidth="1"/>
    <col min="18" max="18" width="9" style="9" customWidth="1"/>
    <col min="19" max="19" width="10.7109375" style="9" customWidth="1"/>
    <col min="20" max="20" width="9.140625" style="9" customWidth="1"/>
    <col min="21" max="21" width="10.85546875" style="9" customWidth="1"/>
    <col min="22" max="22" width="13.85546875" style="9" customWidth="1"/>
    <col min="23" max="23" width="15.5703125" style="9" customWidth="1"/>
    <col min="24" max="24" width="10.28515625" style="9" customWidth="1"/>
    <col min="25" max="25" width="12.5703125" style="10" customWidth="1"/>
    <col min="26" max="26" width="12.5703125" style="11" customWidth="1"/>
    <col min="27" max="256" width="12.5703125" style="11"/>
    <col min="257" max="257" width="8.42578125" style="11" customWidth="1"/>
    <col min="258" max="258" width="26" style="11" customWidth="1"/>
    <col min="259" max="259" width="26.7109375" style="11" customWidth="1"/>
    <col min="260" max="262" width="0" style="11" hidden="1" customWidth="1"/>
    <col min="263" max="270" width="3.85546875" style="11" customWidth="1"/>
    <col min="271" max="272" width="0" style="11" hidden="1" customWidth="1"/>
    <col min="273" max="273" width="3.85546875" style="11" customWidth="1"/>
    <col min="274" max="274" width="6.42578125" style="11" customWidth="1"/>
    <col min="275" max="275" width="7.85546875" style="11" customWidth="1"/>
    <col min="276" max="276" width="6.42578125" style="11" customWidth="1"/>
    <col min="277" max="277" width="7.42578125" style="11" customWidth="1"/>
    <col min="278" max="278" width="6.85546875" style="11" customWidth="1"/>
    <col min="279" max="279" width="7.5703125" style="11" customWidth="1"/>
    <col min="280" max="280" width="8.140625" style="11" customWidth="1"/>
    <col min="281" max="281" width="10.140625" style="11" customWidth="1"/>
    <col min="282" max="282" width="12.5703125" style="11" customWidth="1"/>
    <col min="283" max="512" width="12.5703125" style="11"/>
    <col min="513" max="513" width="8.42578125" style="11" customWidth="1"/>
    <col min="514" max="514" width="26" style="11" customWidth="1"/>
    <col min="515" max="515" width="26.7109375" style="11" customWidth="1"/>
    <col min="516" max="518" width="0" style="11" hidden="1" customWidth="1"/>
    <col min="519" max="526" width="3.85546875" style="11" customWidth="1"/>
    <col min="527" max="528" width="0" style="11" hidden="1" customWidth="1"/>
    <col min="529" max="529" width="3.85546875" style="11" customWidth="1"/>
    <col min="530" max="530" width="6.42578125" style="11" customWidth="1"/>
    <col min="531" max="531" width="7.85546875" style="11" customWidth="1"/>
    <col min="532" max="532" width="6.42578125" style="11" customWidth="1"/>
    <col min="533" max="533" width="7.42578125" style="11" customWidth="1"/>
    <col min="534" max="534" width="6.85546875" style="11" customWidth="1"/>
    <col min="535" max="535" width="7.5703125" style="11" customWidth="1"/>
    <col min="536" max="536" width="8.140625" style="11" customWidth="1"/>
    <col min="537" max="537" width="10.140625" style="11" customWidth="1"/>
    <col min="538" max="538" width="12.5703125" style="11" customWidth="1"/>
    <col min="539" max="768" width="12.5703125" style="11"/>
    <col min="769" max="769" width="8.42578125" style="11" customWidth="1"/>
    <col min="770" max="770" width="26" style="11" customWidth="1"/>
    <col min="771" max="771" width="26.7109375" style="11" customWidth="1"/>
    <col min="772" max="774" width="0" style="11" hidden="1" customWidth="1"/>
    <col min="775" max="782" width="3.85546875" style="11" customWidth="1"/>
    <col min="783" max="784" width="0" style="11" hidden="1" customWidth="1"/>
    <col min="785" max="785" width="3.85546875" style="11" customWidth="1"/>
    <col min="786" max="786" width="6.42578125" style="11" customWidth="1"/>
    <col min="787" max="787" width="7.85546875" style="11" customWidth="1"/>
    <col min="788" max="788" width="6.42578125" style="11" customWidth="1"/>
    <col min="789" max="789" width="7.42578125" style="11" customWidth="1"/>
    <col min="790" max="790" width="6.85546875" style="11" customWidth="1"/>
    <col min="791" max="791" width="7.5703125" style="11" customWidth="1"/>
    <col min="792" max="792" width="8.140625" style="11" customWidth="1"/>
    <col min="793" max="793" width="10.140625" style="11" customWidth="1"/>
    <col min="794" max="794" width="12.5703125" style="11" customWidth="1"/>
    <col min="795" max="1024" width="12.5703125" style="11"/>
    <col min="1025" max="1025" width="8.42578125" style="11" customWidth="1"/>
    <col min="1026" max="1026" width="26" style="11" customWidth="1"/>
    <col min="1027" max="1027" width="26.7109375" style="11" customWidth="1"/>
    <col min="1028" max="1030" width="0" style="11" hidden="1" customWidth="1"/>
    <col min="1031" max="1038" width="3.85546875" style="11" customWidth="1"/>
    <col min="1039" max="1040" width="0" style="11" hidden="1" customWidth="1"/>
    <col min="1041" max="1041" width="3.85546875" style="11" customWidth="1"/>
    <col min="1042" max="1042" width="6.42578125" style="11" customWidth="1"/>
    <col min="1043" max="1043" width="7.85546875" style="11" customWidth="1"/>
    <col min="1044" max="1044" width="6.42578125" style="11" customWidth="1"/>
    <col min="1045" max="1045" width="7.42578125" style="11" customWidth="1"/>
    <col min="1046" max="1046" width="6.85546875" style="11" customWidth="1"/>
    <col min="1047" max="1047" width="7.5703125" style="11" customWidth="1"/>
    <col min="1048" max="1048" width="8.140625" style="11" customWidth="1"/>
    <col min="1049" max="1049" width="10.140625" style="11" customWidth="1"/>
    <col min="1050" max="1050" width="12.5703125" style="11" customWidth="1"/>
    <col min="1051" max="1280" width="12.5703125" style="11"/>
    <col min="1281" max="1281" width="8.42578125" style="11" customWidth="1"/>
    <col min="1282" max="1282" width="26" style="11" customWidth="1"/>
    <col min="1283" max="1283" width="26.7109375" style="11" customWidth="1"/>
    <col min="1284" max="1286" width="0" style="11" hidden="1" customWidth="1"/>
    <col min="1287" max="1294" width="3.85546875" style="11" customWidth="1"/>
    <col min="1295" max="1296" width="0" style="11" hidden="1" customWidth="1"/>
    <col min="1297" max="1297" width="3.85546875" style="11" customWidth="1"/>
    <col min="1298" max="1298" width="6.42578125" style="11" customWidth="1"/>
    <col min="1299" max="1299" width="7.85546875" style="11" customWidth="1"/>
    <col min="1300" max="1300" width="6.42578125" style="11" customWidth="1"/>
    <col min="1301" max="1301" width="7.42578125" style="11" customWidth="1"/>
    <col min="1302" max="1302" width="6.85546875" style="11" customWidth="1"/>
    <col min="1303" max="1303" width="7.5703125" style="11" customWidth="1"/>
    <col min="1304" max="1304" width="8.140625" style="11" customWidth="1"/>
    <col min="1305" max="1305" width="10.140625" style="11" customWidth="1"/>
    <col min="1306" max="1306" width="12.5703125" style="11" customWidth="1"/>
    <col min="1307" max="1536" width="12.5703125" style="11"/>
    <col min="1537" max="1537" width="8.42578125" style="11" customWidth="1"/>
    <col min="1538" max="1538" width="26" style="11" customWidth="1"/>
    <col min="1539" max="1539" width="26.7109375" style="11" customWidth="1"/>
    <col min="1540" max="1542" width="0" style="11" hidden="1" customWidth="1"/>
    <col min="1543" max="1550" width="3.85546875" style="11" customWidth="1"/>
    <col min="1551" max="1552" width="0" style="11" hidden="1" customWidth="1"/>
    <col min="1553" max="1553" width="3.85546875" style="11" customWidth="1"/>
    <col min="1554" max="1554" width="6.42578125" style="11" customWidth="1"/>
    <col min="1555" max="1555" width="7.85546875" style="11" customWidth="1"/>
    <col min="1556" max="1556" width="6.42578125" style="11" customWidth="1"/>
    <col min="1557" max="1557" width="7.42578125" style="11" customWidth="1"/>
    <col min="1558" max="1558" width="6.85546875" style="11" customWidth="1"/>
    <col min="1559" max="1559" width="7.5703125" style="11" customWidth="1"/>
    <col min="1560" max="1560" width="8.140625" style="11" customWidth="1"/>
    <col min="1561" max="1561" width="10.140625" style="11" customWidth="1"/>
    <col min="1562" max="1562" width="12.5703125" style="11" customWidth="1"/>
    <col min="1563" max="1792" width="12.5703125" style="11"/>
    <col min="1793" max="1793" width="8.42578125" style="11" customWidth="1"/>
    <col min="1794" max="1794" width="26" style="11" customWidth="1"/>
    <col min="1795" max="1795" width="26.7109375" style="11" customWidth="1"/>
    <col min="1796" max="1798" width="0" style="11" hidden="1" customWidth="1"/>
    <col min="1799" max="1806" width="3.85546875" style="11" customWidth="1"/>
    <col min="1807" max="1808" width="0" style="11" hidden="1" customWidth="1"/>
    <col min="1809" max="1809" width="3.85546875" style="11" customWidth="1"/>
    <col min="1810" max="1810" width="6.42578125" style="11" customWidth="1"/>
    <col min="1811" max="1811" width="7.85546875" style="11" customWidth="1"/>
    <col min="1812" max="1812" width="6.42578125" style="11" customWidth="1"/>
    <col min="1813" max="1813" width="7.42578125" style="11" customWidth="1"/>
    <col min="1814" max="1814" width="6.85546875" style="11" customWidth="1"/>
    <col min="1815" max="1815" width="7.5703125" style="11" customWidth="1"/>
    <col min="1816" max="1816" width="8.140625" style="11" customWidth="1"/>
    <col min="1817" max="1817" width="10.140625" style="11" customWidth="1"/>
    <col min="1818" max="1818" width="12.5703125" style="11" customWidth="1"/>
    <col min="1819" max="2048" width="12.5703125" style="11"/>
    <col min="2049" max="2049" width="8.42578125" style="11" customWidth="1"/>
    <col min="2050" max="2050" width="26" style="11" customWidth="1"/>
    <col min="2051" max="2051" width="26.7109375" style="11" customWidth="1"/>
    <col min="2052" max="2054" width="0" style="11" hidden="1" customWidth="1"/>
    <col min="2055" max="2062" width="3.85546875" style="11" customWidth="1"/>
    <col min="2063" max="2064" width="0" style="11" hidden="1" customWidth="1"/>
    <col min="2065" max="2065" width="3.85546875" style="11" customWidth="1"/>
    <col min="2066" max="2066" width="6.42578125" style="11" customWidth="1"/>
    <col min="2067" max="2067" width="7.85546875" style="11" customWidth="1"/>
    <col min="2068" max="2068" width="6.42578125" style="11" customWidth="1"/>
    <col min="2069" max="2069" width="7.42578125" style="11" customWidth="1"/>
    <col min="2070" max="2070" width="6.85546875" style="11" customWidth="1"/>
    <col min="2071" max="2071" width="7.5703125" style="11" customWidth="1"/>
    <col min="2072" max="2072" width="8.140625" style="11" customWidth="1"/>
    <col min="2073" max="2073" width="10.140625" style="11" customWidth="1"/>
    <col min="2074" max="2074" width="12.5703125" style="11" customWidth="1"/>
    <col min="2075" max="2304" width="12.5703125" style="11"/>
    <col min="2305" max="2305" width="8.42578125" style="11" customWidth="1"/>
    <col min="2306" max="2306" width="26" style="11" customWidth="1"/>
    <col min="2307" max="2307" width="26.7109375" style="11" customWidth="1"/>
    <col min="2308" max="2310" width="0" style="11" hidden="1" customWidth="1"/>
    <col min="2311" max="2318" width="3.85546875" style="11" customWidth="1"/>
    <col min="2319" max="2320" width="0" style="11" hidden="1" customWidth="1"/>
    <col min="2321" max="2321" width="3.85546875" style="11" customWidth="1"/>
    <col min="2322" max="2322" width="6.42578125" style="11" customWidth="1"/>
    <col min="2323" max="2323" width="7.85546875" style="11" customWidth="1"/>
    <col min="2324" max="2324" width="6.42578125" style="11" customWidth="1"/>
    <col min="2325" max="2325" width="7.42578125" style="11" customWidth="1"/>
    <col min="2326" max="2326" width="6.85546875" style="11" customWidth="1"/>
    <col min="2327" max="2327" width="7.5703125" style="11" customWidth="1"/>
    <col min="2328" max="2328" width="8.140625" style="11" customWidth="1"/>
    <col min="2329" max="2329" width="10.140625" style="11" customWidth="1"/>
    <col min="2330" max="2330" width="12.5703125" style="11" customWidth="1"/>
    <col min="2331" max="2560" width="12.5703125" style="11"/>
    <col min="2561" max="2561" width="8.42578125" style="11" customWidth="1"/>
    <col min="2562" max="2562" width="26" style="11" customWidth="1"/>
    <col min="2563" max="2563" width="26.7109375" style="11" customWidth="1"/>
    <col min="2564" max="2566" width="0" style="11" hidden="1" customWidth="1"/>
    <col min="2567" max="2574" width="3.85546875" style="11" customWidth="1"/>
    <col min="2575" max="2576" width="0" style="11" hidden="1" customWidth="1"/>
    <col min="2577" max="2577" width="3.85546875" style="11" customWidth="1"/>
    <col min="2578" max="2578" width="6.42578125" style="11" customWidth="1"/>
    <col min="2579" max="2579" width="7.85546875" style="11" customWidth="1"/>
    <col min="2580" max="2580" width="6.42578125" style="11" customWidth="1"/>
    <col min="2581" max="2581" width="7.42578125" style="11" customWidth="1"/>
    <col min="2582" max="2582" width="6.85546875" style="11" customWidth="1"/>
    <col min="2583" max="2583" width="7.5703125" style="11" customWidth="1"/>
    <col min="2584" max="2584" width="8.140625" style="11" customWidth="1"/>
    <col min="2585" max="2585" width="10.140625" style="11" customWidth="1"/>
    <col min="2586" max="2586" width="12.5703125" style="11" customWidth="1"/>
    <col min="2587" max="2816" width="12.5703125" style="11"/>
    <col min="2817" max="2817" width="8.42578125" style="11" customWidth="1"/>
    <col min="2818" max="2818" width="26" style="11" customWidth="1"/>
    <col min="2819" max="2819" width="26.7109375" style="11" customWidth="1"/>
    <col min="2820" max="2822" width="0" style="11" hidden="1" customWidth="1"/>
    <col min="2823" max="2830" width="3.85546875" style="11" customWidth="1"/>
    <col min="2831" max="2832" width="0" style="11" hidden="1" customWidth="1"/>
    <col min="2833" max="2833" width="3.85546875" style="11" customWidth="1"/>
    <col min="2834" max="2834" width="6.42578125" style="11" customWidth="1"/>
    <col min="2835" max="2835" width="7.85546875" style="11" customWidth="1"/>
    <col min="2836" max="2836" width="6.42578125" style="11" customWidth="1"/>
    <col min="2837" max="2837" width="7.42578125" style="11" customWidth="1"/>
    <col min="2838" max="2838" width="6.85546875" style="11" customWidth="1"/>
    <col min="2839" max="2839" width="7.5703125" style="11" customWidth="1"/>
    <col min="2840" max="2840" width="8.140625" style="11" customWidth="1"/>
    <col min="2841" max="2841" width="10.140625" style="11" customWidth="1"/>
    <col min="2842" max="2842" width="12.5703125" style="11" customWidth="1"/>
    <col min="2843" max="3072" width="12.5703125" style="11"/>
    <col min="3073" max="3073" width="8.42578125" style="11" customWidth="1"/>
    <col min="3074" max="3074" width="26" style="11" customWidth="1"/>
    <col min="3075" max="3075" width="26.7109375" style="11" customWidth="1"/>
    <col min="3076" max="3078" width="0" style="11" hidden="1" customWidth="1"/>
    <col min="3079" max="3086" width="3.85546875" style="11" customWidth="1"/>
    <col min="3087" max="3088" width="0" style="11" hidden="1" customWidth="1"/>
    <col min="3089" max="3089" width="3.85546875" style="11" customWidth="1"/>
    <col min="3090" max="3090" width="6.42578125" style="11" customWidth="1"/>
    <col min="3091" max="3091" width="7.85546875" style="11" customWidth="1"/>
    <col min="3092" max="3092" width="6.42578125" style="11" customWidth="1"/>
    <col min="3093" max="3093" width="7.42578125" style="11" customWidth="1"/>
    <col min="3094" max="3094" width="6.85546875" style="11" customWidth="1"/>
    <col min="3095" max="3095" width="7.5703125" style="11" customWidth="1"/>
    <col min="3096" max="3096" width="8.140625" style="11" customWidth="1"/>
    <col min="3097" max="3097" width="10.140625" style="11" customWidth="1"/>
    <col min="3098" max="3098" width="12.5703125" style="11" customWidth="1"/>
    <col min="3099" max="3328" width="12.5703125" style="11"/>
    <col min="3329" max="3329" width="8.42578125" style="11" customWidth="1"/>
    <col min="3330" max="3330" width="26" style="11" customWidth="1"/>
    <col min="3331" max="3331" width="26.7109375" style="11" customWidth="1"/>
    <col min="3332" max="3334" width="0" style="11" hidden="1" customWidth="1"/>
    <col min="3335" max="3342" width="3.85546875" style="11" customWidth="1"/>
    <col min="3343" max="3344" width="0" style="11" hidden="1" customWidth="1"/>
    <col min="3345" max="3345" width="3.85546875" style="11" customWidth="1"/>
    <col min="3346" max="3346" width="6.42578125" style="11" customWidth="1"/>
    <col min="3347" max="3347" width="7.85546875" style="11" customWidth="1"/>
    <col min="3348" max="3348" width="6.42578125" style="11" customWidth="1"/>
    <col min="3349" max="3349" width="7.42578125" style="11" customWidth="1"/>
    <col min="3350" max="3350" width="6.85546875" style="11" customWidth="1"/>
    <col min="3351" max="3351" width="7.5703125" style="11" customWidth="1"/>
    <col min="3352" max="3352" width="8.140625" style="11" customWidth="1"/>
    <col min="3353" max="3353" width="10.140625" style="11" customWidth="1"/>
    <col min="3354" max="3354" width="12.5703125" style="11" customWidth="1"/>
    <col min="3355" max="3584" width="12.5703125" style="11"/>
    <col min="3585" max="3585" width="8.42578125" style="11" customWidth="1"/>
    <col min="3586" max="3586" width="26" style="11" customWidth="1"/>
    <col min="3587" max="3587" width="26.7109375" style="11" customWidth="1"/>
    <col min="3588" max="3590" width="0" style="11" hidden="1" customWidth="1"/>
    <col min="3591" max="3598" width="3.85546875" style="11" customWidth="1"/>
    <col min="3599" max="3600" width="0" style="11" hidden="1" customWidth="1"/>
    <col min="3601" max="3601" width="3.85546875" style="11" customWidth="1"/>
    <col min="3602" max="3602" width="6.42578125" style="11" customWidth="1"/>
    <col min="3603" max="3603" width="7.85546875" style="11" customWidth="1"/>
    <col min="3604" max="3604" width="6.42578125" style="11" customWidth="1"/>
    <col min="3605" max="3605" width="7.42578125" style="11" customWidth="1"/>
    <col min="3606" max="3606" width="6.85546875" style="11" customWidth="1"/>
    <col min="3607" max="3607" width="7.5703125" style="11" customWidth="1"/>
    <col min="3608" max="3608" width="8.140625" style="11" customWidth="1"/>
    <col min="3609" max="3609" width="10.140625" style="11" customWidth="1"/>
    <col min="3610" max="3610" width="12.5703125" style="11" customWidth="1"/>
    <col min="3611" max="3840" width="12.5703125" style="11"/>
    <col min="3841" max="3841" width="8.42578125" style="11" customWidth="1"/>
    <col min="3842" max="3842" width="26" style="11" customWidth="1"/>
    <col min="3843" max="3843" width="26.7109375" style="11" customWidth="1"/>
    <col min="3844" max="3846" width="0" style="11" hidden="1" customWidth="1"/>
    <col min="3847" max="3854" width="3.85546875" style="11" customWidth="1"/>
    <col min="3855" max="3856" width="0" style="11" hidden="1" customWidth="1"/>
    <col min="3857" max="3857" width="3.85546875" style="11" customWidth="1"/>
    <col min="3858" max="3858" width="6.42578125" style="11" customWidth="1"/>
    <col min="3859" max="3859" width="7.85546875" style="11" customWidth="1"/>
    <col min="3860" max="3860" width="6.42578125" style="11" customWidth="1"/>
    <col min="3861" max="3861" width="7.42578125" style="11" customWidth="1"/>
    <col min="3862" max="3862" width="6.85546875" style="11" customWidth="1"/>
    <col min="3863" max="3863" width="7.5703125" style="11" customWidth="1"/>
    <col min="3864" max="3864" width="8.140625" style="11" customWidth="1"/>
    <col min="3865" max="3865" width="10.140625" style="11" customWidth="1"/>
    <col min="3866" max="3866" width="12.5703125" style="11" customWidth="1"/>
    <col min="3867" max="4096" width="12.5703125" style="11"/>
    <col min="4097" max="4097" width="8.42578125" style="11" customWidth="1"/>
    <col min="4098" max="4098" width="26" style="11" customWidth="1"/>
    <col min="4099" max="4099" width="26.7109375" style="11" customWidth="1"/>
    <col min="4100" max="4102" width="0" style="11" hidden="1" customWidth="1"/>
    <col min="4103" max="4110" width="3.85546875" style="11" customWidth="1"/>
    <col min="4111" max="4112" width="0" style="11" hidden="1" customWidth="1"/>
    <col min="4113" max="4113" width="3.85546875" style="11" customWidth="1"/>
    <col min="4114" max="4114" width="6.42578125" style="11" customWidth="1"/>
    <col min="4115" max="4115" width="7.85546875" style="11" customWidth="1"/>
    <col min="4116" max="4116" width="6.42578125" style="11" customWidth="1"/>
    <col min="4117" max="4117" width="7.42578125" style="11" customWidth="1"/>
    <col min="4118" max="4118" width="6.85546875" style="11" customWidth="1"/>
    <col min="4119" max="4119" width="7.5703125" style="11" customWidth="1"/>
    <col min="4120" max="4120" width="8.140625" style="11" customWidth="1"/>
    <col min="4121" max="4121" width="10.140625" style="11" customWidth="1"/>
    <col min="4122" max="4122" width="12.5703125" style="11" customWidth="1"/>
    <col min="4123" max="4352" width="12.5703125" style="11"/>
    <col min="4353" max="4353" width="8.42578125" style="11" customWidth="1"/>
    <col min="4354" max="4354" width="26" style="11" customWidth="1"/>
    <col min="4355" max="4355" width="26.7109375" style="11" customWidth="1"/>
    <col min="4356" max="4358" width="0" style="11" hidden="1" customWidth="1"/>
    <col min="4359" max="4366" width="3.85546875" style="11" customWidth="1"/>
    <col min="4367" max="4368" width="0" style="11" hidden="1" customWidth="1"/>
    <col min="4369" max="4369" width="3.85546875" style="11" customWidth="1"/>
    <col min="4370" max="4370" width="6.42578125" style="11" customWidth="1"/>
    <col min="4371" max="4371" width="7.85546875" style="11" customWidth="1"/>
    <col min="4372" max="4372" width="6.42578125" style="11" customWidth="1"/>
    <col min="4373" max="4373" width="7.42578125" style="11" customWidth="1"/>
    <col min="4374" max="4374" width="6.85546875" style="11" customWidth="1"/>
    <col min="4375" max="4375" width="7.5703125" style="11" customWidth="1"/>
    <col min="4376" max="4376" width="8.140625" style="11" customWidth="1"/>
    <col min="4377" max="4377" width="10.140625" style="11" customWidth="1"/>
    <col min="4378" max="4378" width="12.5703125" style="11" customWidth="1"/>
    <col min="4379" max="4608" width="12.5703125" style="11"/>
    <col min="4609" max="4609" width="8.42578125" style="11" customWidth="1"/>
    <col min="4610" max="4610" width="26" style="11" customWidth="1"/>
    <col min="4611" max="4611" width="26.7109375" style="11" customWidth="1"/>
    <col min="4612" max="4614" width="0" style="11" hidden="1" customWidth="1"/>
    <col min="4615" max="4622" width="3.85546875" style="11" customWidth="1"/>
    <col min="4623" max="4624" width="0" style="11" hidden="1" customWidth="1"/>
    <col min="4625" max="4625" width="3.85546875" style="11" customWidth="1"/>
    <col min="4626" max="4626" width="6.42578125" style="11" customWidth="1"/>
    <col min="4627" max="4627" width="7.85546875" style="11" customWidth="1"/>
    <col min="4628" max="4628" width="6.42578125" style="11" customWidth="1"/>
    <col min="4629" max="4629" width="7.42578125" style="11" customWidth="1"/>
    <col min="4630" max="4630" width="6.85546875" style="11" customWidth="1"/>
    <col min="4631" max="4631" width="7.5703125" style="11" customWidth="1"/>
    <col min="4632" max="4632" width="8.140625" style="11" customWidth="1"/>
    <col min="4633" max="4633" width="10.140625" style="11" customWidth="1"/>
    <col min="4634" max="4634" width="12.5703125" style="11" customWidth="1"/>
    <col min="4635" max="4864" width="12.5703125" style="11"/>
    <col min="4865" max="4865" width="8.42578125" style="11" customWidth="1"/>
    <col min="4866" max="4866" width="26" style="11" customWidth="1"/>
    <col min="4867" max="4867" width="26.7109375" style="11" customWidth="1"/>
    <col min="4868" max="4870" width="0" style="11" hidden="1" customWidth="1"/>
    <col min="4871" max="4878" width="3.85546875" style="11" customWidth="1"/>
    <col min="4879" max="4880" width="0" style="11" hidden="1" customWidth="1"/>
    <col min="4881" max="4881" width="3.85546875" style="11" customWidth="1"/>
    <col min="4882" max="4882" width="6.42578125" style="11" customWidth="1"/>
    <col min="4883" max="4883" width="7.85546875" style="11" customWidth="1"/>
    <col min="4884" max="4884" width="6.42578125" style="11" customWidth="1"/>
    <col min="4885" max="4885" width="7.42578125" style="11" customWidth="1"/>
    <col min="4886" max="4886" width="6.85546875" style="11" customWidth="1"/>
    <col min="4887" max="4887" width="7.5703125" style="11" customWidth="1"/>
    <col min="4888" max="4888" width="8.140625" style="11" customWidth="1"/>
    <col min="4889" max="4889" width="10.140625" style="11" customWidth="1"/>
    <col min="4890" max="4890" width="12.5703125" style="11" customWidth="1"/>
    <col min="4891" max="5120" width="12.5703125" style="11"/>
    <col min="5121" max="5121" width="8.42578125" style="11" customWidth="1"/>
    <col min="5122" max="5122" width="26" style="11" customWidth="1"/>
    <col min="5123" max="5123" width="26.7109375" style="11" customWidth="1"/>
    <col min="5124" max="5126" width="0" style="11" hidden="1" customWidth="1"/>
    <col min="5127" max="5134" width="3.85546875" style="11" customWidth="1"/>
    <col min="5135" max="5136" width="0" style="11" hidden="1" customWidth="1"/>
    <col min="5137" max="5137" width="3.85546875" style="11" customWidth="1"/>
    <col min="5138" max="5138" width="6.42578125" style="11" customWidth="1"/>
    <col min="5139" max="5139" width="7.85546875" style="11" customWidth="1"/>
    <col min="5140" max="5140" width="6.42578125" style="11" customWidth="1"/>
    <col min="5141" max="5141" width="7.42578125" style="11" customWidth="1"/>
    <col min="5142" max="5142" width="6.85546875" style="11" customWidth="1"/>
    <col min="5143" max="5143" width="7.5703125" style="11" customWidth="1"/>
    <col min="5144" max="5144" width="8.140625" style="11" customWidth="1"/>
    <col min="5145" max="5145" width="10.140625" style="11" customWidth="1"/>
    <col min="5146" max="5146" width="12.5703125" style="11" customWidth="1"/>
    <col min="5147" max="5376" width="12.5703125" style="11"/>
    <col min="5377" max="5377" width="8.42578125" style="11" customWidth="1"/>
    <col min="5378" max="5378" width="26" style="11" customWidth="1"/>
    <col min="5379" max="5379" width="26.7109375" style="11" customWidth="1"/>
    <col min="5380" max="5382" width="0" style="11" hidden="1" customWidth="1"/>
    <col min="5383" max="5390" width="3.85546875" style="11" customWidth="1"/>
    <col min="5391" max="5392" width="0" style="11" hidden="1" customWidth="1"/>
    <col min="5393" max="5393" width="3.85546875" style="11" customWidth="1"/>
    <col min="5394" max="5394" width="6.42578125" style="11" customWidth="1"/>
    <col min="5395" max="5395" width="7.85546875" style="11" customWidth="1"/>
    <col min="5396" max="5396" width="6.42578125" style="11" customWidth="1"/>
    <col min="5397" max="5397" width="7.42578125" style="11" customWidth="1"/>
    <col min="5398" max="5398" width="6.85546875" style="11" customWidth="1"/>
    <col min="5399" max="5399" width="7.5703125" style="11" customWidth="1"/>
    <col min="5400" max="5400" width="8.140625" style="11" customWidth="1"/>
    <col min="5401" max="5401" width="10.140625" style="11" customWidth="1"/>
    <col min="5402" max="5402" width="12.5703125" style="11" customWidth="1"/>
    <col min="5403" max="5632" width="12.5703125" style="11"/>
    <col min="5633" max="5633" width="8.42578125" style="11" customWidth="1"/>
    <col min="5634" max="5634" width="26" style="11" customWidth="1"/>
    <col min="5635" max="5635" width="26.7109375" style="11" customWidth="1"/>
    <col min="5636" max="5638" width="0" style="11" hidden="1" customWidth="1"/>
    <col min="5639" max="5646" width="3.85546875" style="11" customWidth="1"/>
    <col min="5647" max="5648" width="0" style="11" hidden="1" customWidth="1"/>
    <col min="5649" max="5649" width="3.85546875" style="11" customWidth="1"/>
    <col min="5650" max="5650" width="6.42578125" style="11" customWidth="1"/>
    <col min="5651" max="5651" width="7.85546875" style="11" customWidth="1"/>
    <col min="5652" max="5652" width="6.42578125" style="11" customWidth="1"/>
    <col min="5653" max="5653" width="7.42578125" style="11" customWidth="1"/>
    <col min="5654" max="5654" width="6.85546875" style="11" customWidth="1"/>
    <col min="5655" max="5655" width="7.5703125" style="11" customWidth="1"/>
    <col min="5656" max="5656" width="8.140625" style="11" customWidth="1"/>
    <col min="5657" max="5657" width="10.140625" style="11" customWidth="1"/>
    <col min="5658" max="5658" width="12.5703125" style="11" customWidth="1"/>
    <col min="5659" max="5888" width="12.5703125" style="11"/>
    <col min="5889" max="5889" width="8.42578125" style="11" customWidth="1"/>
    <col min="5890" max="5890" width="26" style="11" customWidth="1"/>
    <col min="5891" max="5891" width="26.7109375" style="11" customWidth="1"/>
    <col min="5892" max="5894" width="0" style="11" hidden="1" customWidth="1"/>
    <col min="5895" max="5902" width="3.85546875" style="11" customWidth="1"/>
    <col min="5903" max="5904" width="0" style="11" hidden="1" customWidth="1"/>
    <col min="5905" max="5905" width="3.85546875" style="11" customWidth="1"/>
    <col min="5906" max="5906" width="6.42578125" style="11" customWidth="1"/>
    <col min="5907" max="5907" width="7.85546875" style="11" customWidth="1"/>
    <col min="5908" max="5908" width="6.42578125" style="11" customWidth="1"/>
    <col min="5909" max="5909" width="7.42578125" style="11" customWidth="1"/>
    <col min="5910" max="5910" width="6.85546875" style="11" customWidth="1"/>
    <col min="5911" max="5911" width="7.5703125" style="11" customWidth="1"/>
    <col min="5912" max="5912" width="8.140625" style="11" customWidth="1"/>
    <col min="5913" max="5913" width="10.140625" style="11" customWidth="1"/>
    <col min="5914" max="5914" width="12.5703125" style="11" customWidth="1"/>
    <col min="5915" max="6144" width="12.5703125" style="11"/>
    <col min="6145" max="6145" width="8.42578125" style="11" customWidth="1"/>
    <col min="6146" max="6146" width="26" style="11" customWidth="1"/>
    <col min="6147" max="6147" width="26.7109375" style="11" customWidth="1"/>
    <col min="6148" max="6150" width="0" style="11" hidden="1" customWidth="1"/>
    <col min="6151" max="6158" width="3.85546875" style="11" customWidth="1"/>
    <col min="6159" max="6160" width="0" style="11" hidden="1" customWidth="1"/>
    <col min="6161" max="6161" width="3.85546875" style="11" customWidth="1"/>
    <col min="6162" max="6162" width="6.42578125" style="11" customWidth="1"/>
    <col min="6163" max="6163" width="7.85546875" style="11" customWidth="1"/>
    <col min="6164" max="6164" width="6.42578125" style="11" customWidth="1"/>
    <col min="6165" max="6165" width="7.42578125" style="11" customWidth="1"/>
    <col min="6166" max="6166" width="6.85546875" style="11" customWidth="1"/>
    <col min="6167" max="6167" width="7.5703125" style="11" customWidth="1"/>
    <col min="6168" max="6168" width="8.140625" style="11" customWidth="1"/>
    <col min="6169" max="6169" width="10.140625" style="11" customWidth="1"/>
    <col min="6170" max="6170" width="12.5703125" style="11" customWidth="1"/>
    <col min="6171" max="6400" width="12.5703125" style="11"/>
    <col min="6401" max="6401" width="8.42578125" style="11" customWidth="1"/>
    <col min="6402" max="6402" width="26" style="11" customWidth="1"/>
    <col min="6403" max="6403" width="26.7109375" style="11" customWidth="1"/>
    <col min="6404" max="6406" width="0" style="11" hidden="1" customWidth="1"/>
    <col min="6407" max="6414" width="3.85546875" style="11" customWidth="1"/>
    <col min="6415" max="6416" width="0" style="11" hidden="1" customWidth="1"/>
    <col min="6417" max="6417" width="3.85546875" style="11" customWidth="1"/>
    <col min="6418" max="6418" width="6.42578125" style="11" customWidth="1"/>
    <col min="6419" max="6419" width="7.85546875" style="11" customWidth="1"/>
    <col min="6420" max="6420" width="6.42578125" style="11" customWidth="1"/>
    <col min="6421" max="6421" width="7.42578125" style="11" customWidth="1"/>
    <col min="6422" max="6422" width="6.85546875" style="11" customWidth="1"/>
    <col min="6423" max="6423" width="7.5703125" style="11" customWidth="1"/>
    <col min="6424" max="6424" width="8.140625" style="11" customWidth="1"/>
    <col min="6425" max="6425" width="10.140625" style="11" customWidth="1"/>
    <col min="6426" max="6426" width="12.5703125" style="11" customWidth="1"/>
    <col min="6427" max="6656" width="12.5703125" style="11"/>
    <col min="6657" max="6657" width="8.42578125" style="11" customWidth="1"/>
    <col min="6658" max="6658" width="26" style="11" customWidth="1"/>
    <col min="6659" max="6659" width="26.7109375" style="11" customWidth="1"/>
    <col min="6660" max="6662" width="0" style="11" hidden="1" customWidth="1"/>
    <col min="6663" max="6670" width="3.85546875" style="11" customWidth="1"/>
    <col min="6671" max="6672" width="0" style="11" hidden="1" customWidth="1"/>
    <col min="6673" max="6673" width="3.85546875" style="11" customWidth="1"/>
    <col min="6674" max="6674" width="6.42578125" style="11" customWidth="1"/>
    <col min="6675" max="6675" width="7.85546875" style="11" customWidth="1"/>
    <col min="6676" max="6676" width="6.42578125" style="11" customWidth="1"/>
    <col min="6677" max="6677" width="7.42578125" style="11" customWidth="1"/>
    <col min="6678" max="6678" width="6.85546875" style="11" customWidth="1"/>
    <col min="6679" max="6679" width="7.5703125" style="11" customWidth="1"/>
    <col min="6680" max="6680" width="8.140625" style="11" customWidth="1"/>
    <col min="6681" max="6681" width="10.140625" style="11" customWidth="1"/>
    <col min="6682" max="6682" width="12.5703125" style="11" customWidth="1"/>
    <col min="6683" max="6912" width="12.5703125" style="11"/>
    <col min="6913" max="6913" width="8.42578125" style="11" customWidth="1"/>
    <col min="6914" max="6914" width="26" style="11" customWidth="1"/>
    <col min="6915" max="6915" width="26.7109375" style="11" customWidth="1"/>
    <col min="6916" max="6918" width="0" style="11" hidden="1" customWidth="1"/>
    <col min="6919" max="6926" width="3.85546875" style="11" customWidth="1"/>
    <col min="6927" max="6928" width="0" style="11" hidden="1" customWidth="1"/>
    <col min="6929" max="6929" width="3.85546875" style="11" customWidth="1"/>
    <col min="6930" max="6930" width="6.42578125" style="11" customWidth="1"/>
    <col min="6931" max="6931" width="7.85546875" style="11" customWidth="1"/>
    <col min="6932" max="6932" width="6.42578125" style="11" customWidth="1"/>
    <col min="6933" max="6933" width="7.42578125" style="11" customWidth="1"/>
    <col min="6934" max="6934" width="6.85546875" style="11" customWidth="1"/>
    <col min="6935" max="6935" width="7.5703125" style="11" customWidth="1"/>
    <col min="6936" max="6936" width="8.140625" style="11" customWidth="1"/>
    <col min="6937" max="6937" width="10.140625" style="11" customWidth="1"/>
    <col min="6938" max="6938" width="12.5703125" style="11" customWidth="1"/>
    <col min="6939" max="7168" width="12.5703125" style="11"/>
    <col min="7169" max="7169" width="8.42578125" style="11" customWidth="1"/>
    <col min="7170" max="7170" width="26" style="11" customWidth="1"/>
    <col min="7171" max="7171" width="26.7109375" style="11" customWidth="1"/>
    <col min="7172" max="7174" width="0" style="11" hidden="1" customWidth="1"/>
    <col min="7175" max="7182" width="3.85546875" style="11" customWidth="1"/>
    <col min="7183" max="7184" width="0" style="11" hidden="1" customWidth="1"/>
    <col min="7185" max="7185" width="3.85546875" style="11" customWidth="1"/>
    <col min="7186" max="7186" width="6.42578125" style="11" customWidth="1"/>
    <col min="7187" max="7187" width="7.85546875" style="11" customWidth="1"/>
    <col min="7188" max="7188" width="6.42578125" style="11" customWidth="1"/>
    <col min="7189" max="7189" width="7.42578125" style="11" customWidth="1"/>
    <col min="7190" max="7190" width="6.85546875" style="11" customWidth="1"/>
    <col min="7191" max="7191" width="7.5703125" style="11" customWidth="1"/>
    <col min="7192" max="7192" width="8.140625" style="11" customWidth="1"/>
    <col min="7193" max="7193" width="10.140625" style="11" customWidth="1"/>
    <col min="7194" max="7194" width="12.5703125" style="11" customWidth="1"/>
    <col min="7195" max="7424" width="12.5703125" style="11"/>
    <col min="7425" max="7425" width="8.42578125" style="11" customWidth="1"/>
    <col min="7426" max="7426" width="26" style="11" customWidth="1"/>
    <col min="7427" max="7427" width="26.7109375" style="11" customWidth="1"/>
    <col min="7428" max="7430" width="0" style="11" hidden="1" customWidth="1"/>
    <col min="7431" max="7438" width="3.85546875" style="11" customWidth="1"/>
    <col min="7439" max="7440" width="0" style="11" hidden="1" customWidth="1"/>
    <col min="7441" max="7441" width="3.85546875" style="11" customWidth="1"/>
    <col min="7442" max="7442" width="6.42578125" style="11" customWidth="1"/>
    <col min="7443" max="7443" width="7.85546875" style="11" customWidth="1"/>
    <col min="7444" max="7444" width="6.42578125" style="11" customWidth="1"/>
    <col min="7445" max="7445" width="7.42578125" style="11" customWidth="1"/>
    <col min="7446" max="7446" width="6.85546875" style="11" customWidth="1"/>
    <col min="7447" max="7447" width="7.5703125" style="11" customWidth="1"/>
    <col min="7448" max="7448" width="8.140625" style="11" customWidth="1"/>
    <col min="7449" max="7449" width="10.140625" style="11" customWidth="1"/>
    <col min="7450" max="7450" width="12.5703125" style="11" customWidth="1"/>
    <col min="7451" max="7680" width="12.5703125" style="11"/>
    <col min="7681" max="7681" width="8.42578125" style="11" customWidth="1"/>
    <col min="7682" max="7682" width="26" style="11" customWidth="1"/>
    <col min="7683" max="7683" width="26.7109375" style="11" customWidth="1"/>
    <col min="7684" max="7686" width="0" style="11" hidden="1" customWidth="1"/>
    <col min="7687" max="7694" width="3.85546875" style="11" customWidth="1"/>
    <col min="7695" max="7696" width="0" style="11" hidden="1" customWidth="1"/>
    <col min="7697" max="7697" width="3.85546875" style="11" customWidth="1"/>
    <col min="7698" max="7698" width="6.42578125" style="11" customWidth="1"/>
    <col min="7699" max="7699" width="7.85546875" style="11" customWidth="1"/>
    <col min="7700" max="7700" width="6.42578125" style="11" customWidth="1"/>
    <col min="7701" max="7701" width="7.42578125" style="11" customWidth="1"/>
    <col min="7702" max="7702" width="6.85546875" style="11" customWidth="1"/>
    <col min="7703" max="7703" width="7.5703125" style="11" customWidth="1"/>
    <col min="7704" max="7704" width="8.140625" style="11" customWidth="1"/>
    <col min="7705" max="7705" width="10.140625" style="11" customWidth="1"/>
    <col min="7706" max="7706" width="12.5703125" style="11" customWidth="1"/>
    <col min="7707" max="7936" width="12.5703125" style="11"/>
    <col min="7937" max="7937" width="8.42578125" style="11" customWidth="1"/>
    <col min="7938" max="7938" width="26" style="11" customWidth="1"/>
    <col min="7939" max="7939" width="26.7109375" style="11" customWidth="1"/>
    <col min="7940" max="7942" width="0" style="11" hidden="1" customWidth="1"/>
    <col min="7943" max="7950" width="3.85546875" style="11" customWidth="1"/>
    <col min="7951" max="7952" width="0" style="11" hidden="1" customWidth="1"/>
    <col min="7953" max="7953" width="3.85546875" style="11" customWidth="1"/>
    <col min="7954" max="7954" width="6.42578125" style="11" customWidth="1"/>
    <col min="7955" max="7955" width="7.85546875" style="11" customWidth="1"/>
    <col min="7956" max="7956" width="6.42578125" style="11" customWidth="1"/>
    <col min="7957" max="7957" width="7.42578125" style="11" customWidth="1"/>
    <col min="7958" max="7958" width="6.85546875" style="11" customWidth="1"/>
    <col min="7959" max="7959" width="7.5703125" style="11" customWidth="1"/>
    <col min="7960" max="7960" width="8.140625" style="11" customWidth="1"/>
    <col min="7961" max="7961" width="10.140625" style="11" customWidth="1"/>
    <col min="7962" max="7962" width="12.5703125" style="11" customWidth="1"/>
    <col min="7963" max="8192" width="12.5703125" style="11"/>
    <col min="8193" max="8193" width="8.42578125" style="11" customWidth="1"/>
    <col min="8194" max="8194" width="26" style="11" customWidth="1"/>
    <col min="8195" max="8195" width="26.7109375" style="11" customWidth="1"/>
    <col min="8196" max="8198" width="0" style="11" hidden="1" customWidth="1"/>
    <col min="8199" max="8206" width="3.85546875" style="11" customWidth="1"/>
    <col min="8207" max="8208" width="0" style="11" hidden="1" customWidth="1"/>
    <col min="8209" max="8209" width="3.85546875" style="11" customWidth="1"/>
    <col min="8210" max="8210" width="6.42578125" style="11" customWidth="1"/>
    <col min="8211" max="8211" width="7.85546875" style="11" customWidth="1"/>
    <col min="8212" max="8212" width="6.42578125" style="11" customWidth="1"/>
    <col min="8213" max="8213" width="7.42578125" style="11" customWidth="1"/>
    <col min="8214" max="8214" width="6.85546875" style="11" customWidth="1"/>
    <col min="8215" max="8215" width="7.5703125" style="11" customWidth="1"/>
    <col min="8216" max="8216" width="8.140625" style="11" customWidth="1"/>
    <col min="8217" max="8217" width="10.140625" style="11" customWidth="1"/>
    <col min="8218" max="8218" width="12.5703125" style="11" customWidth="1"/>
    <col min="8219" max="8448" width="12.5703125" style="11"/>
    <col min="8449" max="8449" width="8.42578125" style="11" customWidth="1"/>
    <col min="8450" max="8450" width="26" style="11" customWidth="1"/>
    <col min="8451" max="8451" width="26.7109375" style="11" customWidth="1"/>
    <col min="8452" max="8454" width="0" style="11" hidden="1" customWidth="1"/>
    <col min="8455" max="8462" width="3.85546875" style="11" customWidth="1"/>
    <col min="8463" max="8464" width="0" style="11" hidden="1" customWidth="1"/>
    <col min="8465" max="8465" width="3.85546875" style="11" customWidth="1"/>
    <col min="8466" max="8466" width="6.42578125" style="11" customWidth="1"/>
    <col min="8467" max="8467" width="7.85546875" style="11" customWidth="1"/>
    <col min="8468" max="8468" width="6.42578125" style="11" customWidth="1"/>
    <col min="8469" max="8469" width="7.42578125" style="11" customWidth="1"/>
    <col min="8470" max="8470" width="6.85546875" style="11" customWidth="1"/>
    <col min="8471" max="8471" width="7.5703125" style="11" customWidth="1"/>
    <col min="8472" max="8472" width="8.140625" style="11" customWidth="1"/>
    <col min="8473" max="8473" width="10.140625" style="11" customWidth="1"/>
    <col min="8474" max="8474" width="12.5703125" style="11" customWidth="1"/>
    <col min="8475" max="8704" width="12.5703125" style="11"/>
    <col min="8705" max="8705" width="8.42578125" style="11" customWidth="1"/>
    <col min="8706" max="8706" width="26" style="11" customWidth="1"/>
    <col min="8707" max="8707" width="26.7109375" style="11" customWidth="1"/>
    <col min="8708" max="8710" width="0" style="11" hidden="1" customWidth="1"/>
    <col min="8711" max="8718" width="3.85546875" style="11" customWidth="1"/>
    <col min="8719" max="8720" width="0" style="11" hidden="1" customWidth="1"/>
    <col min="8721" max="8721" width="3.85546875" style="11" customWidth="1"/>
    <col min="8722" max="8722" width="6.42578125" style="11" customWidth="1"/>
    <col min="8723" max="8723" width="7.85546875" style="11" customWidth="1"/>
    <col min="8724" max="8724" width="6.42578125" style="11" customWidth="1"/>
    <col min="8725" max="8725" width="7.42578125" style="11" customWidth="1"/>
    <col min="8726" max="8726" width="6.85546875" style="11" customWidth="1"/>
    <col min="8727" max="8727" width="7.5703125" style="11" customWidth="1"/>
    <col min="8728" max="8728" width="8.140625" style="11" customWidth="1"/>
    <col min="8729" max="8729" width="10.140625" style="11" customWidth="1"/>
    <col min="8730" max="8730" width="12.5703125" style="11" customWidth="1"/>
    <col min="8731" max="8960" width="12.5703125" style="11"/>
    <col min="8961" max="8961" width="8.42578125" style="11" customWidth="1"/>
    <col min="8962" max="8962" width="26" style="11" customWidth="1"/>
    <col min="8963" max="8963" width="26.7109375" style="11" customWidth="1"/>
    <col min="8964" max="8966" width="0" style="11" hidden="1" customWidth="1"/>
    <col min="8967" max="8974" width="3.85546875" style="11" customWidth="1"/>
    <col min="8975" max="8976" width="0" style="11" hidden="1" customWidth="1"/>
    <col min="8977" max="8977" width="3.85546875" style="11" customWidth="1"/>
    <col min="8978" max="8978" width="6.42578125" style="11" customWidth="1"/>
    <col min="8979" max="8979" width="7.85546875" style="11" customWidth="1"/>
    <col min="8980" max="8980" width="6.42578125" style="11" customWidth="1"/>
    <col min="8981" max="8981" width="7.42578125" style="11" customWidth="1"/>
    <col min="8982" max="8982" width="6.85546875" style="11" customWidth="1"/>
    <col min="8983" max="8983" width="7.5703125" style="11" customWidth="1"/>
    <col min="8984" max="8984" width="8.140625" style="11" customWidth="1"/>
    <col min="8985" max="8985" width="10.140625" style="11" customWidth="1"/>
    <col min="8986" max="8986" width="12.5703125" style="11" customWidth="1"/>
    <col min="8987" max="9216" width="12.5703125" style="11"/>
    <col min="9217" max="9217" width="8.42578125" style="11" customWidth="1"/>
    <col min="9218" max="9218" width="26" style="11" customWidth="1"/>
    <col min="9219" max="9219" width="26.7109375" style="11" customWidth="1"/>
    <col min="9220" max="9222" width="0" style="11" hidden="1" customWidth="1"/>
    <col min="9223" max="9230" width="3.85546875" style="11" customWidth="1"/>
    <col min="9231" max="9232" width="0" style="11" hidden="1" customWidth="1"/>
    <col min="9233" max="9233" width="3.85546875" style="11" customWidth="1"/>
    <col min="9234" max="9234" width="6.42578125" style="11" customWidth="1"/>
    <col min="9235" max="9235" width="7.85546875" style="11" customWidth="1"/>
    <col min="9236" max="9236" width="6.42578125" style="11" customWidth="1"/>
    <col min="9237" max="9237" width="7.42578125" style="11" customWidth="1"/>
    <col min="9238" max="9238" width="6.85546875" style="11" customWidth="1"/>
    <col min="9239" max="9239" width="7.5703125" style="11" customWidth="1"/>
    <col min="9240" max="9240" width="8.140625" style="11" customWidth="1"/>
    <col min="9241" max="9241" width="10.140625" style="11" customWidth="1"/>
    <col min="9242" max="9242" width="12.5703125" style="11" customWidth="1"/>
    <col min="9243" max="9472" width="12.5703125" style="11"/>
    <col min="9473" max="9473" width="8.42578125" style="11" customWidth="1"/>
    <col min="9474" max="9474" width="26" style="11" customWidth="1"/>
    <col min="9475" max="9475" width="26.7109375" style="11" customWidth="1"/>
    <col min="9476" max="9478" width="0" style="11" hidden="1" customWidth="1"/>
    <col min="9479" max="9486" width="3.85546875" style="11" customWidth="1"/>
    <col min="9487" max="9488" width="0" style="11" hidden="1" customWidth="1"/>
    <col min="9489" max="9489" width="3.85546875" style="11" customWidth="1"/>
    <col min="9490" max="9490" width="6.42578125" style="11" customWidth="1"/>
    <col min="9491" max="9491" width="7.85546875" style="11" customWidth="1"/>
    <col min="9492" max="9492" width="6.42578125" style="11" customWidth="1"/>
    <col min="9493" max="9493" width="7.42578125" style="11" customWidth="1"/>
    <col min="9494" max="9494" width="6.85546875" style="11" customWidth="1"/>
    <col min="9495" max="9495" width="7.5703125" style="11" customWidth="1"/>
    <col min="9496" max="9496" width="8.140625" style="11" customWidth="1"/>
    <col min="9497" max="9497" width="10.140625" style="11" customWidth="1"/>
    <col min="9498" max="9498" width="12.5703125" style="11" customWidth="1"/>
    <col min="9499" max="9728" width="12.5703125" style="11"/>
    <col min="9729" max="9729" width="8.42578125" style="11" customWidth="1"/>
    <col min="9730" max="9730" width="26" style="11" customWidth="1"/>
    <col min="9731" max="9731" width="26.7109375" style="11" customWidth="1"/>
    <col min="9732" max="9734" width="0" style="11" hidden="1" customWidth="1"/>
    <col min="9735" max="9742" width="3.85546875" style="11" customWidth="1"/>
    <col min="9743" max="9744" width="0" style="11" hidden="1" customWidth="1"/>
    <col min="9745" max="9745" width="3.85546875" style="11" customWidth="1"/>
    <col min="9746" max="9746" width="6.42578125" style="11" customWidth="1"/>
    <col min="9747" max="9747" width="7.85546875" style="11" customWidth="1"/>
    <col min="9748" max="9748" width="6.42578125" style="11" customWidth="1"/>
    <col min="9749" max="9749" width="7.42578125" style="11" customWidth="1"/>
    <col min="9750" max="9750" width="6.85546875" style="11" customWidth="1"/>
    <col min="9751" max="9751" width="7.5703125" style="11" customWidth="1"/>
    <col min="9752" max="9752" width="8.140625" style="11" customWidth="1"/>
    <col min="9753" max="9753" width="10.140625" style="11" customWidth="1"/>
    <col min="9754" max="9754" width="12.5703125" style="11" customWidth="1"/>
    <col min="9755" max="9984" width="12.5703125" style="11"/>
    <col min="9985" max="9985" width="8.42578125" style="11" customWidth="1"/>
    <col min="9986" max="9986" width="26" style="11" customWidth="1"/>
    <col min="9987" max="9987" width="26.7109375" style="11" customWidth="1"/>
    <col min="9988" max="9990" width="0" style="11" hidden="1" customWidth="1"/>
    <col min="9991" max="9998" width="3.85546875" style="11" customWidth="1"/>
    <col min="9999" max="10000" width="0" style="11" hidden="1" customWidth="1"/>
    <col min="10001" max="10001" width="3.85546875" style="11" customWidth="1"/>
    <col min="10002" max="10002" width="6.42578125" style="11" customWidth="1"/>
    <col min="10003" max="10003" width="7.85546875" style="11" customWidth="1"/>
    <col min="10004" max="10004" width="6.42578125" style="11" customWidth="1"/>
    <col min="10005" max="10005" width="7.42578125" style="11" customWidth="1"/>
    <col min="10006" max="10006" width="6.85546875" style="11" customWidth="1"/>
    <col min="10007" max="10007" width="7.5703125" style="11" customWidth="1"/>
    <col min="10008" max="10008" width="8.140625" style="11" customWidth="1"/>
    <col min="10009" max="10009" width="10.140625" style="11" customWidth="1"/>
    <col min="10010" max="10010" width="12.5703125" style="11" customWidth="1"/>
    <col min="10011" max="10240" width="12.5703125" style="11"/>
    <col min="10241" max="10241" width="8.42578125" style="11" customWidth="1"/>
    <col min="10242" max="10242" width="26" style="11" customWidth="1"/>
    <col min="10243" max="10243" width="26.7109375" style="11" customWidth="1"/>
    <col min="10244" max="10246" width="0" style="11" hidden="1" customWidth="1"/>
    <col min="10247" max="10254" width="3.85546875" style="11" customWidth="1"/>
    <col min="10255" max="10256" width="0" style="11" hidden="1" customWidth="1"/>
    <col min="10257" max="10257" width="3.85546875" style="11" customWidth="1"/>
    <col min="10258" max="10258" width="6.42578125" style="11" customWidth="1"/>
    <col min="10259" max="10259" width="7.85546875" style="11" customWidth="1"/>
    <col min="10260" max="10260" width="6.42578125" style="11" customWidth="1"/>
    <col min="10261" max="10261" width="7.42578125" style="11" customWidth="1"/>
    <col min="10262" max="10262" width="6.85546875" style="11" customWidth="1"/>
    <col min="10263" max="10263" width="7.5703125" style="11" customWidth="1"/>
    <col min="10264" max="10264" width="8.140625" style="11" customWidth="1"/>
    <col min="10265" max="10265" width="10.140625" style="11" customWidth="1"/>
    <col min="10266" max="10266" width="12.5703125" style="11" customWidth="1"/>
    <col min="10267" max="10496" width="12.5703125" style="11"/>
    <col min="10497" max="10497" width="8.42578125" style="11" customWidth="1"/>
    <col min="10498" max="10498" width="26" style="11" customWidth="1"/>
    <col min="10499" max="10499" width="26.7109375" style="11" customWidth="1"/>
    <col min="10500" max="10502" width="0" style="11" hidden="1" customWidth="1"/>
    <col min="10503" max="10510" width="3.85546875" style="11" customWidth="1"/>
    <col min="10511" max="10512" width="0" style="11" hidden="1" customWidth="1"/>
    <col min="10513" max="10513" width="3.85546875" style="11" customWidth="1"/>
    <col min="10514" max="10514" width="6.42578125" style="11" customWidth="1"/>
    <col min="10515" max="10515" width="7.85546875" style="11" customWidth="1"/>
    <col min="10516" max="10516" width="6.42578125" style="11" customWidth="1"/>
    <col min="10517" max="10517" width="7.42578125" style="11" customWidth="1"/>
    <col min="10518" max="10518" width="6.85546875" style="11" customWidth="1"/>
    <col min="10519" max="10519" width="7.5703125" style="11" customWidth="1"/>
    <col min="10520" max="10520" width="8.140625" style="11" customWidth="1"/>
    <col min="10521" max="10521" width="10.140625" style="11" customWidth="1"/>
    <col min="10522" max="10522" width="12.5703125" style="11" customWidth="1"/>
    <col min="10523" max="10752" width="12.5703125" style="11"/>
    <col min="10753" max="10753" width="8.42578125" style="11" customWidth="1"/>
    <col min="10754" max="10754" width="26" style="11" customWidth="1"/>
    <col min="10755" max="10755" width="26.7109375" style="11" customWidth="1"/>
    <col min="10756" max="10758" width="0" style="11" hidden="1" customWidth="1"/>
    <col min="10759" max="10766" width="3.85546875" style="11" customWidth="1"/>
    <col min="10767" max="10768" width="0" style="11" hidden="1" customWidth="1"/>
    <col min="10769" max="10769" width="3.85546875" style="11" customWidth="1"/>
    <col min="10770" max="10770" width="6.42578125" style="11" customWidth="1"/>
    <col min="10771" max="10771" width="7.85546875" style="11" customWidth="1"/>
    <col min="10772" max="10772" width="6.42578125" style="11" customWidth="1"/>
    <col min="10773" max="10773" width="7.42578125" style="11" customWidth="1"/>
    <col min="10774" max="10774" width="6.85546875" style="11" customWidth="1"/>
    <col min="10775" max="10775" width="7.5703125" style="11" customWidth="1"/>
    <col min="10776" max="10776" width="8.140625" style="11" customWidth="1"/>
    <col min="10777" max="10777" width="10.140625" style="11" customWidth="1"/>
    <col min="10778" max="10778" width="12.5703125" style="11" customWidth="1"/>
    <col min="10779" max="11008" width="12.5703125" style="11"/>
    <col min="11009" max="11009" width="8.42578125" style="11" customWidth="1"/>
    <col min="11010" max="11010" width="26" style="11" customWidth="1"/>
    <col min="11011" max="11011" width="26.7109375" style="11" customWidth="1"/>
    <col min="11012" max="11014" width="0" style="11" hidden="1" customWidth="1"/>
    <col min="11015" max="11022" width="3.85546875" style="11" customWidth="1"/>
    <col min="11023" max="11024" width="0" style="11" hidden="1" customWidth="1"/>
    <col min="11025" max="11025" width="3.85546875" style="11" customWidth="1"/>
    <col min="11026" max="11026" width="6.42578125" style="11" customWidth="1"/>
    <col min="11027" max="11027" width="7.85546875" style="11" customWidth="1"/>
    <col min="11028" max="11028" width="6.42578125" style="11" customWidth="1"/>
    <col min="11029" max="11029" width="7.42578125" style="11" customWidth="1"/>
    <col min="11030" max="11030" width="6.85546875" style="11" customWidth="1"/>
    <col min="11031" max="11031" width="7.5703125" style="11" customWidth="1"/>
    <col min="11032" max="11032" width="8.140625" style="11" customWidth="1"/>
    <col min="11033" max="11033" width="10.140625" style="11" customWidth="1"/>
    <col min="11034" max="11034" width="12.5703125" style="11" customWidth="1"/>
    <col min="11035" max="11264" width="12.5703125" style="11"/>
    <col min="11265" max="11265" width="8.42578125" style="11" customWidth="1"/>
    <col min="11266" max="11266" width="26" style="11" customWidth="1"/>
    <col min="11267" max="11267" width="26.7109375" style="11" customWidth="1"/>
    <col min="11268" max="11270" width="0" style="11" hidden="1" customWidth="1"/>
    <col min="11271" max="11278" width="3.85546875" style="11" customWidth="1"/>
    <col min="11279" max="11280" width="0" style="11" hidden="1" customWidth="1"/>
    <col min="11281" max="11281" width="3.85546875" style="11" customWidth="1"/>
    <col min="11282" max="11282" width="6.42578125" style="11" customWidth="1"/>
    <col min="11283" max="11283" width="7.85546875" style="11" customWidth="1"/>
    <col min="11284" max="11284" width="6.42578125" style="11" customWidth="1"/>
    <col min="11285" max="11285" width="7.42578125" style="11" customWidth="1"/>
    <col min="11286" max="11286" width="6.85546875" style="11" customWidth="1"/>
    <col min="11287" max="11287" width="7.5703125" style="11" customWidth="1"/>
    <col min="11288" max="11288" width="8.140625" style="11" customWidth="1"/>
    <col min="11289" max="11289" width="10.140625" style="11" customWidth="1"/>
    <col min="11290" max="11290" width="12.5703125" style="11" customWidth="1"/>
    <col min="11291" max="11520" width="12.5703125" style="11"/>
    <col min="11521" max="11521" width="8.42578125" style="11" customWidth="1"/>
    <col min="11522" max="11522" width="26" style="11" customWidth="1"/>
    <col min="11523" max="11523" width="26.7109375" style="11" customWidth="1"/>
    <col min="11524" max="11526" width="0" style="11" hidden="1" customWidth="1"/>
    <col min="11527" max="11534" width="3.85546875" style="11" customWidth="1"/>
    <col min="11535" max="11536" width="0" style="11" hidden="1" customWidth="1"/>
    <col min="11537" max="11537" width="3.85546875" style="11" customWidth="1"/>
    <col min="11538" max="11538" width="6.42578125" style="11" customWidth="1"/>
    <col min="11539" max="11539" width="7.85546875" style="11" customWidth="1"/>
    <col min="11540" max="11540" width="6.42578125" style="11" customWidth="1"/>
    <col min="11541" max="11541" width="7.42578125" style="11" customWidth="1"/>
    <col min="11542" max="11542" width="6.85546875" style="11" customWidth="1"/>
    <col min="11543" max="11543" width="7.5703125" style="11" customWidth="1"/>
    <col min="11544" max="11544" width="8.140625" style="11" customWidth="1"/>
    <col min="11545" max="11545" width="10.140625" style="11" customWidth="1"/>
    <col min="11546" max="11546" width="12.5703125" style="11" customWidth="1"/>
    <col min="11547" max="11776" width="12.5703125" style="11"/>
    <col min="11777" max="11777" width="8.42578125" style="11" customWidth="1"/>
    <col min="11778" max="11778" width="26" style="11" customWidth="1"/>
    <col min="11779" max="11779" width="26.7109375" style="11" customWidth="1"/>
    <col min="11780" max="11782" width="0" style="11" hidden="1" customWidth="1"/>
    <col min="11783" max="11790" width="3.85546875" style="11" customWidth="1"/>
    <col min="11791" max="11792" width="0" style="11" hidden="1" customWidth="1"/>
    <col min="11793" max="11793" width="3.85546875" style="11" customWidth="1"/>
    <col min="11794" max="11794" width="6.42578125" style="11" customWidth="1"/>
    <col min="11795" max="11795" width="7.85546875" style="11" customWidth="1"/>
    <col min="11796" max="11796" width="6.42578125" style="11" customWidth="1"/>
    <col min="11797" max="11797" width="7.42578125" style="11" customWidth="1"/>
    <col min="11798" max="11798" width="6.85546875" style="11" customWidth="1"/>
    <col min="11799" max="11799" width="7.5703125" style="11" customWidth="1"/>
    <col min="11800" max="11800" width="8.140625" style="11" customWidth="1"/>
    <col min="11801" max="11801" width="10.140625" style="11" customWidth="1"/>
    <col min="11802" max="11802" width="12.5703125" style="11" customWidth="1"/>
    <col min="11803" max="12032" width="12.5703125" style="11"/>
    <col min="12033" max="12033" width="8.42578125" style="11" customWidth="1"/>
    <col min="12034" max="12034" width="26" style="11" customWidth="1"/>
    <col min="12035" max="12035" width="26.7109375" style="11" customWidth="1"/>
    <col min="12036" max="12038" width="0" style="11" hidden="1" customWidth="1"/>
    <col min="12039" max="12046" width="3.85546875" style="11" customWidth="1"/>
    <col min="12047" max="12048" width="0" style="11" hidden="1" customWidth="1"/>
    <col min="12049" max="12049" width="3.85546875" style="11" customWidth="1"/>
    <col min="12050" max="12050" width="6.42578125" style="11" customWidth="1"/>
    <col min="12051" max="12051" width="7.85546875" style="11" customWidth="1"/>
    <col min="12052" max="12052" width="6.42578125" style="11" customWidth="1"/>
    <col min="12053" max="12053" width="7.42578125" style="11" customWidth="1"/>
    <col min="12054" max="12054" width="6.85546875" style="11" customWidth="1"/>
    <col min="12055" max="12055" width="7.5703125" style="11" customWidth="1"/>
    <col min="12056" max="12056" width="8.140625" style="11" customWidth="1"/>
    <col min="12057" max="12057" width="10.140625" style="11" customWidth="1"/>
    <col min="12058" max="12058" width="12.5703125" style="11" customWidth="1"/>
    <col min="12059" max="12288" width="12.5703125" style="11"/>
    <col min="12289" max="12289" width="8.42578125" style="11" customWidth="1"/>
    <col min="12290" max="12290" width="26" style="11" customWidth="1"/>
    <col min="12291" max="12291" width="26.7109375" style="11" customWidth="1"/>
    <col min="12292" max="12294" width="0" style="11" hidden="1" customWidth="1"/>
    <col min="12295" max="12302" width="3.85546875" style="11" customWidth="1"/>
    <col min="12303" max="12304" width="0" style="11" hidden="1" customWidth="1"/>
    <col min="12305" max="12305" width="3.85546875" style="11" customWidth="1"/>
    <col min="12306" max="12306" width="6.42578125" style="11" customWidth="1"/>
    <col min="12307" max="12307" width="7.85546875" style="11" customWidth="1"/>
    <col min="12308" max="12308" width="6.42578125" style="11" customWidth="1"/>
    <col min="12309" max="12309" width="7.42578125" style="11" customWidth="1"/>
    <col min="12310" max="12310" width="6.85546875" style="11" customWidth="1"/>
    <col min="12311" max="12311" width="7.5703125" style="11" customWidth="1"/>
    <col min="12312" max="12312" width="8.140625" style="11" customWidth="1"/>
    <col min="12313" max="12313" width="10.140625" style="11" customWidth="1"/>
    <col min="12314" max="12314" width="12.5703125" style="11" customWidth="1"/>
    <col min="12315" max="12544" width="12.5703125" style="11"/>
    <col min="12545" max="12545" width="8.42578125" style="11" customWidth="1"/>
    <col min="12546" max="12546" width="26" style="11" customWidth="1"/>
    <col min="12547" max="12547" width="26.7109375" style="11" customWidth="1"/>
    <col min="12548" max="12550" width="0" style="11" hidden="1" customWidth="1"/>
    <col min="12551" max="12558" width="3.85546875" style="11" customWidth="1"/>
    <col min="12559" max="12560" width="0" style="11" hidden="1" customWidth="1"/>
    <col min="12561" max="12561" width="3.85546875" style="11" customWidth="1"/>
    <col min="12562" max="12562" width="6.42578125" style="11" customWidth="1"/>
    <col min="12563" max="12563" width="7.85546875" style="11" customWidth="1"/>
    <col min="12564" max="12564" width="6.42578125" style="11" customWidth="1"/>
    <col min="12565" max="12565" width="7.42578125" style="11" customWidth="1"/>
    <col min="12566" max="12566" width="6.85546875" style="11" customWidth="1"/>
    <col min="12567" max="12567" width="7.5703125" style="11" customWidth="1"/>
    <col min="12568" max="12568" width="8.140625" style="11" customWidth="1"/>
    <col min="12569" max="12569" width="10.140625" style="11" customWidth="1"/>
    <col min="12570" max="12570" width="12.5703125" style="11" customWidth="1"/>
    <col min="12571" max="12800" width="12.5703125" style="11"/>
    <col min="12801" max="12801" width="8.42578125" style="11" customWidth="1"/>
    <col min="12802" max="12802" width="26" style="11" customWidth="1"/>
    <col min="12803" max="12803" width="26.7109375" style="11" customWidth="1"/>
    <col min="12804" max="12806" width="0" style="11" hidden="1" customWidth="1"/>
    <col min="12807" max="12814" width="3.85546875" style="11" customWidth="1"/>
    <col min="12815" max="12816" width="0" style="11" hidden="1" customWidth="1"/>
    <col min="12817" max="12817" width="3.85546875" style="11" customWidth="1"/>
    <col min="12818" max="12818" width="6.42578125" style="11" customWidth="1"/>
    <col min="12819" max="12819" width="7.85546875" style="11" customWidth="1"/>
    <col min="12820" max="12820" width="6.42578125" style="11" customWidth="1"/>
    <col min="12821" max="12821" width="7.42578125" style="11" customWidth="1"/>
    <col min="12822" max="12822" width="6.85546875" style="11" customWidth="1"/>
    <col min="12823" max="12823" width="7.5703125" style="11" customWidth="1"/>
    <col min="12824" max="12824" width="8.140625" style="11" customWidth="1"/>
    <col min="12825" max="12825" width="10.140625" style="11" customWidth="1"/>
    <col min="12826" max="12826" width="12.5703125" style="11" customWidth="1"/>
    <col min="12827" max="13056" width="12.5703125" style="11"/>
    <col min="13057" max="13057" width="8.42578125" style="11" customWidth="1"/>
    <col min="13058" max="13058" width="26" style="11" customWidth="1"/>
    <col min="13059" max="13059" width="26.7109375" style="11" customWidth="1"/>
    <col min="13060" max="13062" width="0" style="11" hidden="1" customWidth="1"/>
    <col min="13063" max="13070" width="3.85546875" style="11" customWidth="1"/>
    <col min="13071" max="13072" width="0" style="11" hidden="1" customWidth="1"/>
    <col min="13073" max="13073" width="3.85546875" style="11" customWidth="1"/>
    <col min="13074" max="13074" width="6.42578125" style="11" customWidth="1"/>
    <col min="13075" max="13075" width="7.85546875" style="11" customWidth="1"/>
    <col min="13076" max="13076" width="6.42578125" style="11" customWidth="1"/>
    <col min="13077" max="13077" width="7.42578125" style="11" customWidth="1"/>
    <col min="13078" max="13078" width="6.85546875" style="11" customWidth="1"/>
    <col min="13079" max="13079" width="7.5703125" style="11" customWidth="1"/>
    <col min="13080" max="13080" width="8.140625" style="11" customWidth="1"/>
    <col min="13081" max="13081" width="10.140625" style="11" customWidth="1"/>
    <col min="13082" max="13082" width="12.5703125" style="11" customWidth="1"/>
    <col min="13083" max="13312" width="12.5703125" style="11"/>
    <col min="13313" max="13313" width="8.42578125" style="11" customWidth="1"/>
    <col min="13314" max="13314" width="26" style="11" customWidth="1"/>
    <col min="13315" max="13315" width="26.7109375" style="11" customWidth="1"/>
    <col min="13316" max="13318" width="0" style="11" hidden="1" customWidth="1"/>
    <col min="13319" max="13326" width="3.85546875" style="11" customWidth="1"/>
    <col min="13327" max="13328" width="0" style="11" hidden="1" customWidth="1"/>
    <col min="13329" max="13329" width="3.85546875" style="11" customWidth="1"/>
    <col min="13330" max="13330" width="6.42578125" style="11" customWidth="1"/>
    <col min="13331" max="13331" width="7.85546875" style="11" customWidth="1"/>
    <col min="13332" max="13332" width="6.42578125" style="11" customWidth="1"/>
    <col min="13333" max="13333" width="7.42578125" style="11" customWidth="1"/>
    <col min="13334" max="13334" width="6.85546875" style="11" customWidth="1"/>
    <col min="13335" max="13335" width="7.5703125" style="11" customWidth="1"/>
    <col min="13336" max="13336" width="8.140625" style="11" customWidth="1"/>
    <col min="13337" max="13337" width="10.140625" style="11" customWidth="1"/>
    <col min="13338" max="13338" width="12.5703125" style="11" customWidth="1"/>
    <col min="13339" max="13568" width="12.5703125" style="11"/>
    <col min="13569" max="13569" width="8.42578125" style="11" customWidth="1"/>
    <col min="13570" max="13570" width="26" style="11" customWidth="1"/>
    <col min="13571" max="13571" width="26.7109375" style="11" customWidth="1"/>
    <col min="13572" max="13574" width="0" style="11" hidden="1" customWidth="1"/>
    <col min="13575" max="13582" width="3.85546875" style="11" customWidth="1"/>
    <col min="13583" max="13584" width="0" style="11" hidden="1" customWidth="1"/>
    <col min="13585" max="13585" width="3.85546875" style="11" customWidth="1"/>
    <col min="13586" max="13586" width="6.42578125" style="11" customWidth="1"/>
    <col min="13587" max="13587" width="7.85546875" style="11" customWidth="1"/>
    <col min="13588" max="13588" width="6.42578125" style="11" customWidth="1"/>
    <col min="13589" max="13589" width="7.42578125" style="11" customWidth="1"/>
    <col min="13590" max="13590" width="6.85546875" style="11" customWidth="1"/>
    <col min="13591" max="13591" width="7.5703125" style="11" customWidth="1"/>
    <col min="13592" max="13592" width="8.140625" style="11" customWidth="1"/>
    <col min="13593" max="13593" width="10.140625" style="11" customWidth="1"/>
    <col min="13594" max="13594" width="12.5703125" style="11" customWidth="1"/>
    <col min="13595" max="13824" width="12.5703125" style="11"/>
    <col min="13825" max="13825" width="8.42578125" style="11" customWidth="1"/>
    <col min="13826" max="13826" width="26" style="11" customWidth="1"/>
    <col min="13827" max="13827" width="26.7109375" style="11" customWidth="1"/>
    <col min="13828" max="13830" width="0" style="11" hidden="1" customWidth="1"/>
    <col min="13831" max="13838" width="3.85546875" style="11" customWidth="1"/>
    <col min="13839" max="13840" width="0" style="11" hidden="1" customWidth="1"/>
    <col min="13841" max="13841" width="3.85546875" style="11" customWidth="1"/>
    <col min="13842" max="13842" width="6.42578125" style="11" customWidth="1"/>
    <col min="13843" max="13843" width="7.85546875" style="11" customWidth="1"/>
    <col min="13844" max="13844" width="6.42578125" style="11" customWidth="1"/>
    <col min="13845" max="13845" width="7.42578125" style="11" customWidth="1"/>
    <col min="13846" max="13846" width="6.85546875" style="11" customWidth="1"/>
    <col min="13847" max="13847" width="7.5703125" style="11" customWidth="1"/>
    <col min="13848" max="13848" width="8.140625" style="11" customWidth="1"/>
    <col min="13849" max="13849" width="10.140625" style="11" customWidth="1"/>
    <col min="13850" max="13850" width="12.5703125" style="11" customWidth="1"/>
    <col min="13851" max="14080" width="12.5703125" style="11"/>
    <col min="14081" max="14081" width="8.42578125" style="11" customWidth="1"/>
    <col min="14082" max="14082" width="26" style="11" customWidth="1"/>
    <col min="14083" max="14083" width="26.7109375" style="11" customWidth="1"/>
    <col min="14084" max="14086" width="0" style="11" hidden="1" customWidth="1"/>
    <col min="14087" max="14094" width="3.85546875" style="11" customWidth="1"/>
    <col min="14095" max="14096" width="0" style="11" hidden="1" customWidth="1"/>
    <col min="14097" max="14097" width="3.85546875" style="11" customWidth="1"/>
    <col min="14098" max="14098" width="6.42578125" style="11" customWidth="1"/>
    <col min="14099" max="14099" width="7.85546875" style="11" customWidth="1"/>
    <col min="14100" max="14100" width="6.42578125" style="11" customWidth="1"/>
    <col min="14101" max="14101" width="7.42578125" style="11" customWidth="1"/>
    <col min="14102" max="14102" width="6.85546875" style="11" customWidth="1"/>
    <col min="14103" max="14103" width="7.5703125" style="11" customWidth="1"/>
    <col min="14104" max="14104" width="8.140625" style="11" customWidth="1"/>
    <col min="14105" max="14105" width="10.140625" style="11" customWidth="1"/>
    <col min="14106" max="14106" width="12.5703125" style="11" customWidth="1"/>
    <col min="14107" max="14336" width="12.5703125" style="11"/>
    <col min="14337" max="14337" width="8.42578125" style="11" customWidth="1"/>
    <col min="14338" max="14338" width="26" style="11" customWidth="1"/>
    <col min="14339" max="14339" width="26.7109375" style="11" customWidth="1"/>
    <col min="14340" max="14342" width="0" style="11" hidden="1" customWidth="1"/>
    <col min="14343" max="14350" width="3.85546875" style="11" customWidth="1"/>
    <col min="14351" max="14352" width="0" style="11" hidden="1" customWidth="1"/>
    <col min="14353" max="14353" width="3.85546875" style="11" customWidth="1"/>
    <col min="14354" max="14354" width="6.42578125" style="11" customWidth="1"/>
    <col min="14355" max="14355" width="7.85546875" style="11" customWidth="1"/>
    <col min="14356" max="14356" width="6.42578125" style="11" customWidth="1"/>
    <col min="14357" max="14357" width="7.42578125" style="11" customWidth="1"/>
    <col min="14358" max="14358" width="6.85546875" style="11" customWidth="1"/>
    <col min="14359" max="14359" width="7.5703125" style="11" customWidth="1"/>
    <col min="14360" max="14360" width="8.140625" style="11" customWidth="1"/>
    <col min="14361" max="14361" width="10.140625" style="11" customWidth="1"/>
    <col min="14362" max="14362" width="12.5703125" style="11" customWidth="1"/>
    <col min="14363" max="14592" width="12.5703125" style="11"/>
    <col min="14593" max="14593" width="8.42578125" style="11" customWidth="1"/>
    <col min="14594" max="14594" width="26" style="11" customWidth="1"/>
    <col min="14595" max="14595" width="26.7109375" style="11" customWidth="1"/>
    <col min="14596" max="14598" width="0" style="11" hidden="1" customWidth="1"/>
    <col min="14599" max="14606" width="3.85546875" style="11" customWidth="1"/>
    <col min="14607" max="14608" width="0" style="11" hidden="1" customWidth="1"/>
    <col min="14609" max="14609" width="3.85546875" style="11" customWidth="1"/>
    <col min="14610" max="14610" width="6.42578125" style="11" customWidth="1"/>
    <col min="14611" max="14611" width="7.85546875" style="11" customWidth="1"/>
    <col min="14612" max="14612" width="6.42578125" style="11" customWidth="1"/>
    <col min="14613" max="14613" width="7.42578125" style="11" customWidth="1"/>
    <col min="14614" max="14614" width="6.85546875" style="11" customWidth="1"/>
    <col min="14615" max="14615" width="7.5703125" style="11" customWidth="1"/>
    <col min="14616" max="14616" width="8.140625" style="11" customWidth="1"/>
    <col min="14617" max="14617" width="10.140625" style="11" customWidth="1"/>
    <col min="14618" max="14618" width="12.5703125" style="11" customWidth="1"/>
    <col min="14619" max="14848" width="12.5703125" style="11"/>
    <col min="14849" max="14849" width="8.42578125" style="11" customWidth="1"/>
    <col min="14850" max="14850" width="26" style="11" customWidth="1"/>
    <col min="14851" max="14851" width="26.7109375" style="11" customWidth="1"/>
    <col min="14852" max="14854" width="0" style="11" hidden="1" customWidth="1"/>
    <col min="14855" max="14862" width="3.85546875" style="11" customWidth="1"/>
    <col min="14863" max="14864" width="0" style="11" hidden="1" customWidth="1"/>
    <col min="14865" max="14865" width="3.85546875" style="11" customWidth="1"/>
    <col min="14866" max="14866" width="6.42578125" style="11" customWidth="1"/>
    <col min="14867" max="14867" width="7.85546875" style="11" customWidth="1"/>
    <col min="14868" max="14868" width="6.42578125" style="11" customWidth="1"/>
    <col min="14869" max="14869" width="7.42578125" style="11" customWidth="1"/>
    <col min="14870" max="14870" width="6.85546875" style="11" customWidth="1"/>
    <col min="14871" max="14871" width="7.5703125" style="11" customWidth="1"/>
    <col min="14872" max="14872" width="8.140625" style="11" customWidth="1"/>
    <col min="14873" max="14873" width="10.140625" style="11" customWidth="1"/>
    <col min="14874" max="14874" width="12.5703125" style="11" customWidth="1"/>
    <col min="14875" max="15104" width="12.5703125" style="11"/>
    <col min="15105" max="15105" width="8.42578125" style="11" customWidth="1"/>
    <col min="15106" max="15106" width="26" style="11" customWidth="1"/>
    <col min="15107" max="15107" width="26.7109375" style="11" customWidth="1"/>
    <col min="15108" max="15110" width="0" style="11" hidden="1" customWidth="1"/>
    <col min="15111" max="15118" width="3.85546875" style="11" customWidth="1"/>
    <col min="15119" max="15120" width="0" style="11" hidden="1" customWidth="1"/>
    <col min="15121" max="15121" width="3.85546875" style="11" customWidth="1"/>
    <col min="15122" max="15122" width="6.42578125" style="11" customWidth="1"/>
    <col min="15123" max="15123" width="7.85546875" style="11" customWidth="1"/>
    <col min="15124" max="15124" width="6.42578125" style="11" customWidth="1"/>
    <col min="15125" max="15125" width="7.42578125" style="11" customWidth="1"/>
    <col min="15126" max="15126" width="6.85546875" style="11" customWidth="1"/>
    <col min="15127" max="15127" width="7.5703125" style="11" customWidth="1"/>
    <col min="15128" max="15128" width="8.140625" style="11" customWidth="1"/>
    <col min="15129" max="15129" width="10.140625" style="11" customWidth="1"/>
    <col min="15130" max="15130" width="12.5703125" style="11" customWidth="1"/>
    <col min="15131" max="15360" width="12.5703125" style="11"/>
    <col min="15361" max="15361" width="8.42578125" style="11" customWidth="1"/>
    <col min="15362" max="15362" width="26" style="11" customWidth="1"/>
    <col min="15363" max="15363" width="26.7109375" style="11" customWidth="1"/>
    <col min="15364" max="15366" width="0" style="11" hidden="1" customWidth="1"/>
    <col min="15367" max="15374" width="3.85546875" style="11" customWidth="1"/>
    <col min="15375" max="15376" width="0" style="11" hidden="1" customWidth="1"/>
    <col min="15377" max="15377" width="3.85546875" style="11" customWidth="1"/>
    <col min="15378" max="15378" width="6.42578125" style="11" customWidth="1"/>
    <col min="15379" max="15379" width="7.85546875" style="11" customWidth="1"/>
    <col min="15380" max="15380" width="6.42578125" style="11" customWidth="1"/>
    <col min="15381" max="15381" width="7.42578125" style="11" customWidth="1"/>
    <col min="15382" max="15382" width="6.85546875" style="11" customWidth="1"/>
    <col min="15383" max="15383" width="7.5703125" style="11" customWidth="1"/>
    <col min="15384" max="15384" width="8.140625" style="11" customWidth="1"/>
    <col min="15385" max="15385" width="10.140625" style="11" customWidth="1"/>
    <col min="15386" max="15386" width="12.5703125" style="11" customWidth="1"/>
    <col min="15387" max="15616" width="12.5703125" style="11"/>
    <col min="15617" max="15617" width="8.42578125" style="11" customWidth="1"/>
    <col min="15618" max="15618" width="26" style="11" customWidth="1"/>
    <col min="15619" max="15619" width="26.7109375" style="11" customWidth="1"/>
    <col min="15620" max="15622" width="0" style="11" hidden="1" customWidth="1"/>
    <col min="15623" max="15630" width="3.85546875" style="11" customWidth="1"/>
    <col min="15631" max="15632" width="0" style="11" hidden="1" customWidth="1"/>
    <col min="15633" max="15633" width="3.85546875" style="11" customWidth="1"/>
    <col min="15634" max="15634" width="6.42578125" style="11" customWidth="1"/>
    <col min="15635" max="15635" width="7.85546875" style="11" customWidth="1"/>
    <col min="15636" max="15636" width="6.42578125" style="11" customWidth="1"/>
    <col min="15637" max="15637" width="7.42578125" style="11" customWidth="1"/>
    <col min="15638" max="15638" width="6.85546875" style="11" customWidth="1"/>
    <col min="15639" max="15639" width="7.5703125" style="11" customWidth="1"/>
    <col min="15640" max="15640" width="8.140625" style="11" customWidth="1"/>
    <col min="15641" max="15641" width="10.140625" style="11" customWidth="1"/>
    <col min="15642" max="15642" width="12.5703125" style="11" customWidth="1"/>
    <col min="15643" max="15872" width="12.5703125" style="11"/>
    <col min="15873" max="15873" width="8.42578125" style="11" customWidth="1"/>
    <col min="15874" max="15874" width="26" style="11" customWidth="1"/>
    <col min="15875" max="15875" width="26.7109375" style="11" customWidth="1"/>
    <col min="15876" max="15878" width="0" style="11" hidden="1" customWidth="1"/>
    <col min="15879" max="15886" width="3.85546875" style="11" customWidth="1"/>
    <col min="15887" max="15888" width="0" style="11" hidden="1" customWidth="1"/>
    <col min="15889" max="15889" width="3.85546875" style="11" customWidth="1"/>
    <col min="15890" max="15890" width="6.42578125" style="11" customWidth="1"/>
    <col min="15891" max="15891" width="7.85546875" style="11" customWidth="1"/>
    <col min="15892" max="15892" width="6.42578125" style="11" customWidth="1"/>
    <col min="15893" max="15893" width="7.42578125" style="11" customWidth="1"/>
    <col min="15894" max="15894" width="6.85546875" style="11" customWidth="1"/>
    <col min="15895" max="15895" width="7.5703125" style="11" customWidth="1"/>
    <col min="15896" max="15896" width="8.140625" style="11" customWidth="1"/>
    <col min="15897" max="15897" width="10.140625" style="11" customWidth="1"/>
    <col min="15898" max="15898" width="12.5703125" style="11" customWidth="1"/>
    <col min="15899" max="16128" width="12.5703125" style="11"/>
    <col min="16129" max="16129" width="8.42578125" style="11" customWidth="1"/>
    <col min="16130" max="16130" width="26" style="11" customWidth="1"/>
    <col min="16131" max="16131" width="26.7109375" style="11" customWidth="1"/>
    <col min="16132" max="16134" width="0" style="11" hidden="1" customWidth="1"/>
    <col min="16135" max="16142" width="3.85546875" style="11" customWidth="1"/>
    <col min="16143" max="16144" width="0" style="11" hidden="1" customWidth="1"/>
    <col min="16145" max="16145" width="3.85546875" style="11" customWidth="1"/>
    <col min="16146" max="16146" width="6.42578125" style="11" customWidth="1"/>
    <col min="16147" max="16147" width="7.85546875" style="11" customWidth="1"/>
    <col min="16148" max="16148" width="6.42578125" style="11" customWidth="1"/>
    <col min="16149" max="16149" width="7.42578125" style="11" customWidth="1"/>
    <col min="16150" max="16150" width="6.85546875" style="11" customWidth="1"/>
    <col min="16151" max="16151" width="7.5703125" style="11" customWidth="1"/>
    <col min="16152" max="16152" width="8.140625" style="11" customWidth="1"/>
    <col min="16153" max="16153" width="10.140625" style="11" customWidth="1"/>
    <col min="16154" max="16154" width="12.5703125" style="11" customWidth="1"/>
    <col min="16155" max="16384" width="12.5703125" style="11"/>
  </cols>
  <sheetData>
    <row r="1" spans="1:25" x14ac:dyDescent="0.2">
      <c r="B1" s="5" t="s">
        <v>170</v>
      </c>
      <c r="C1" s="6"/>
      <c r="D1" s="6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5" x14ac:dyDescent="0.2">
      <c r="B2" s="5" t="s">
        <v>171</v>
      </c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5" x14ac:dyDescent="0.2">
      <c r="B3" s="5" t="s">
        <v>172</v>
      </c>
      <c r="C3" s="6"/>
      <c r="D3" s="6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5" x14ac:dyDescent="0.2">
      <c r="B4" s="5" t="s">
        <v>173</v>
      </c>
      <c r="C4" s="6"/>
      <c r="D4" s="6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5" x14ac:dyDescent="0.2">
      <c r="B5" s="5" t="s">
        <v>174</v>
      </c>
      <c r="C5" s="6"/>
      <c r="D5" s="6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5" x14ac:dyDescent="0.2">
      <c r="B6" s="5"/>
      <c r="C6" s="6"/>
      <c r="D6" s="6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5" ht="14.25" customHeight="1" thickBot="1" x14ac:dyDescent="0.25">
      <c r="C7" s="9"/>
      <c r="H7" s="41" t="s">
        <v>175</v>
      </c>
      <c r="I7" s="41"/>
      <c r="J7" s="41"/>
      <c r="K7" s="41"/>
      <c r="L7" s="41"/>
      <c r="M7" s="41"/>
      <c r="N7" s="41"/>
      <c r="O7" s="41"/>
      <c r="P7" s="41"/>
      <c r="Q7" s="41"/>
    </row>
    <row r="8" spans="1:25" s="13" customFormat="1" ht="26.25" customHeight="1" x14ac:dyDescent="0.2">
      <c r="A8" s="13" t="s">
        <v>194</v>
      </c>
      <c r="B8" s="12" t="s">
        <v>49</v>
      </c>
      <c r="C8" s="13" t="s">
        <v>0</v>
      </c>
      <c r="D8" s="13" t="s">
        <v>1</v>
      </c>
      <c r="E8" s="13" t="s">
        <v>2</v>
      </c>
      <c r="F8" s="13" t="s">
        <v>176</v>
      </c>
      <c r="G8" s="13" t="s">
        <v>177</v>
      </c>
      <c r="H8" s="12" t="s">
        <v>186</v>
      </c>
      <c r="I8" s="12" t="s">
        <v>187</v>
      </c>
      <c r="J8" s="12" t="s">
        <v>188</v>
      </c>
      <c r="K8" s="12" t="s">
        <v>189</v>
      </c>
      <c r="L8" s="12" t="s">
        <v>190</v>
      </c>
      <c r="M8" s="12" t="s">
        <v>191</v>
      </c>
      <c r="N8" s="12" t="s">
        <v>192</v>
      </c>
      <c r="O8" s="12" t="s">
        <v>193</v>
      </c>
      <c r="P8" s="12" t="s">
        <v>195</v>
      </c>
      <c r="Q8" s="12" t="s">
        <v>196</v>
      </c>
      <c r="R8" s="12" t="s">
        <v>178</v>
      </c>
      <c r="S8" s="12" t="s">
        <v>179</v>
      </c>
      <c r="T8" s="12" t="s">
        <v>180</v>
      </c>
      <c r="U8" s="12" t="s">
        <v>181</v>
      </c>
      <c r="V8" s="12" t="s">
        <v>182</v>
      </c>
      <c r="W8" s="12" t="s">
        <v>183</v>
      </c>
      <c r="X8" s="12" t="s">
        <v>184</v>
      </c>
      <c r="Y8" s="14" t="s">
        <v>185</v>
      </c>
    </row>
    <row r="9" spans="1:25" ht="15.75" x14ac:dyDescent="0.25">
      <c r="A9" s="11">
        <v>1</v>
      </c>
      <c r="B9" s="26" t="s">
        <v>41</v>
      </c>
      <c r="C9" s="26" t="s">
        <v>220</v>
      </c>
      <c r="D9" s="26" t="s">
        <v>221</v>
      </c>
      <c r="H9" s="9" t="s">
        <v>394</v>
      </c>
      <c r="I9" s="9" t="s">
        <v>394</v>
      </c>
      <c r="J9" s="9" t="s">
        <v>394</v>
      </c>
      <c r="K9" s="9" t="s">
        <v>394</v>
      </c>
      <c r="L9" s="9" t="s">
        <v>394</v>
      </c>
      <c r="M9" s="9" t="s">
        <v>394</v>
      </c>
      <c r="N9" s="9" t="s">
        <v>394</v>
      </c>
      <c r="O9" s="8" t="s">
        <v>394</v>
      </c>
      <c r="P9" s="8"/>
      <c r="Q9" s="8"/>
      <c r="R9" s="9">
        <f>COUNTIF(Table1[[#This Row],[1]:[8]], "AW")</f>
        <v>8</v>
      </c>
      <c r="S9" s="9">
        <f>COUNTIF(Table1[[#This Row],[1]:[8]],"AL")</f>
        <v>0</v>
      </c>
      <c r="T9" s="9">
        <f>COUNTIF(Table1[[#This Row],[1]:[8]],"BW")</f>
        <v>0</v>
      </c>
      <c r="U9" s="9">
        <f>COUNTIF(Table1[[#This Row],[1]:[8]],"BL")</f>
        <v>0</v>
      </c>
      <c r="V9" s="9">
        <f t="shared" ref="V9:V46" si="0">SUM(R9,T9)</f>
        <v>8</v>
      </c>
      <c r="W9" s="9">
        <f t="shared" ref="W9:W46" si="1">SUM(S9,U9)</f>
        <v>0</v>
      </c>
      <c r="X9" s="9">
        <f>SUM((3*Table1[[#This Row],[A wins]]),(-1*Table1[[#This Row],[A losses]]),(Table1[[#This Row],[B wins]]),(-2*Table1[[#This Row],[B losses]]),(-2*Table1[[#This Row],[FORFEITS]]))</f>
        <v>24</v>
      </c>
    </row>
    <row r="10" spans="1:25" ht="15.75" x14ac:dyDescent="0.25">
      <c r="A10" s="11">
        <v>2</v>
      </c>
      <c r="B10" s="26" t="s">
        <v>37</v>
      </c>
      <c r="C10" s="27" t="s">
        <v>9</v>
      </c>
      <c r="D10" s="27" t="s">
        <v>10</v>
      </c>
      <c r="H10" s="9" t="s">
        <v>394</v>
      </c>
      <c r="I10" s="9" t="s">
        <v>394</v>
      </c>
      <c r="J10" s="9" t="s">
        <v>395</v>
      </c>
      <c r="K10" s="9" t="s">
        <v>394</v>
      </c>
      <c r="L10" s="9" t="s">
        <v>394</v>
      </c>
      <c r="M10" s="9" t="s">
        <v>394</v>
      </c>
      <c r="N10" s="9" t="s">
        <v>394</v>
      </c>
      <c r="O10" s="9" t="s">
        <v>395</v>
      </c>
      <c r="R10" s="9">
        <f>COUNTIF(Table1[[#This Row],[1]:[8]], "AW")</f>
        <v>6</v>
      </c>
      <c r="S10" s="9">
        <f>COUNTIF(Table1[[#This Row],[1]:[8]],"AL")</f>
        <v>2</v>
      </c>
      <c r="T10" s="9">
        <f>COUNTIF(Table1[[#This Row],[1]:[8]],"BW")</f>
        <v>0</v>
      </c>
      <c r="U10" s="9">
        <f>COUNTIF(Table1[[#This Row],[1]:[8]],"BL")</f>
        <v>0</v>
      </c>
      <c r="V10" s="9">
        <f t="shared" si="0"/>
        <v>6</v>
      </c>
      <c r="W10" s="9">
        <f t="shared" si="1"/>
        <v>2</v>
      </c>
      <c r="X10" s="9">
        <f>SUM((3*Table1[[#This Row],[A wins]]),(-1*Table1[[#This Row],[A losses]]),(Table1[[#This Row],[B wins]]),(-2*Table1[[#This Row],[B losses]]),(-2*Table1[[#This Row],[FORFEITS]]))</f>
        <v>16</v>
      </c>
    </row>
    <row r="11" spans="1:25" ht="15.75" x14ac:dyDescent="0.25">
      <c r="A11" s="11">
        <v>3</v>
      </c>
      <c r="B11" s="26" t="s">
        <v>40</v>
      </c>
      <c r="C11" s="27" t="s">
        <v>5</v>
      </c>
      <c r="D11" s="27" t="s">
        <v>6</v>
      </c>
      <c r="H11" s="9" t="s">
        <v>394</v>
      </c>
      <c r="I11" s="9" t="s">
        <v>395</v>
      </c>
      <c r="J11" s="8" t="s">
        <v>394</v>
      </c>
      <c r="K11" s="8" t="s">
        <v>394</v>
      </c>
      <c r="L11" s="8" t="s">
        <v>394</v>
      </c>
      <c r="M11" s="8" t="s">
        <v>394</v>
      </c>
      <c r="N11" s="8" t="s">
        <v>394</v>
      </c>
      <c r="O11" s="9" t="s">
        <v>395</v>
      </c>
      <c r="R11" s="9">
        <f>COUNTIF(Table1[[#This Row],[1]:[8]], "AW")</f>
        <v>6</v>
      </c>
      <c r="S11" s="9">
        <f>COUNTIF(Table1[[#This Row],[1]:[8]],"AL")</f>
        <v>2</v>
      </c>
      <c r="T11" s="9">
        <f>COUNTIF(Table1[[#This Row],[1]:[8]],"BW")</f>
        <v>0</v>
      </c>
      <c r="U11" s="9">
        <f>COUNTIF(Table1[[#This Row],[1]:[8]],"BL")</f>
        <v>0</v>
      </c>
      <c r="V11" s="9">
        <f t="shared" si="0"/>
        <v>6</v>
      </c>
      <c r="W11" s="9">
        <f t="shared" si="1"/>
        <v>2</v>
      </c>
      <c r="X11" s="9">
        <f>SUM((3*Table1[[#This Row],[A wins]]),(-1*Table1[[#This Row],[A losses]]),(Table1[[#This Row],[B wins]]),(-2*Table1[[#This Row],[B losses]]),(-2*Table1[[#This Row],[FORFEITS]]))</f>
        <v>16</v>
      </c>
    </row>
    <row r="12" spans="1:25" ht="15.75" x14ac:dyDescent="0.25">
      <c r="A12" s="11">
        <v>4</v>
      </c>
      <c r="B12" s="26" t="s">
        <v>39</v>
      </c>
      <c r="C12" s="27" t="s">
        <v>208</v>
      </c>
      <c r="D12" s="27" t="s">
        <v>209</v>
      </c>
      <c r="H12" s="9" t="s">
        <v>395</v>
      </c>
      <c r="I12" s="9" t="s">
        <v>394</v>
      </c>
      <c r="J12" s="9" t="s">
        <v>394</v>
      </c>
      <c r="K12" s="9" t="s">
        <v>394</v>
      </c>
      <c r="L12" s="9" t="s">
        <v>394</v>
      </c>
      <c r="M12" s="9" t="s">
        <v>395</v>
      </c>
      <c r="N12" s="9" t="s">
        <v>395</v>
      </c>
      <c r="O12" s="9" t="s">
        <v>394</v>
      </c>
      <c r="R12" s="9">
        <f>COUNTIF(Table1[[#This Row],[1]:[8]], "AW")</f>
        <v>5</v>
      </c>
      <c r="S12" s="9">
        <f>COUNTIF(Table1[[#This Row],[1]:[8]],"AL")</f>
        <v>3</v>
      </c>
      <c r="T12" s="9">
        <f>COUNTIF(Table1[[#This Row],[1]:[8]],"BW")</f>
        <v>0</v>
      </c>
      <c r="U12" s="9">
        <f>COUNTIF(Table1[[#This Row],[1]:[8]],"BL")</f>
        <v>0</v>
      </c>
      <c r="V12" s="9">
        <f t="shared" si="0"/>
        <v>5</v>
      </c>
      <c r="W12" s="9">
        <f t="shared" si="1"/>
        <v>3</v>
      </c>
      <c r="X12" s="9">
        <f>SUM((3*Table1[[#This Row],[A wins]]),(-1*Table1[[#This Row],[A losses]]),(Table1[[#This Row],[B wins]]),(-2*Table1[[#This Row],[B losses]]),(-2*Table1[[#This Row],[FORFEITS]]))</f>
        <v>12</v>
      </c>
    </row>
    <row r="13" spans="1:25" ht="15.75" x14ac:dyDescent="0.25">
      <c r="A13" s="11">
        <v>5</v>
      </c>
      <c r="B13" s="26" t="s">
        <v>36</v>
      </c>
      <c r="C13" s="26" t="s">
        <v>242</v>
      </c>
      <c r="D13" s="26" t="s">
        <v>243</v>
      </c>
      <c r="F13" s="18"/>
      <c r="H13" s="9" t="s">
        <v>394</v>
      </c>
      <c r="I13" s="9" t="s">
        <v>394</v>
      </c>
      <c r="J13" s="9" t="s">
        <v>394</v>
      </c>
      <c r="K13" s="9" t="s">
        <v>395</v>
      </c>
      <c r="L13" s="9" t="s">
        <v>395</v>
      </c>
      <c r="M13" s="9" t="s">
        <v>394</v>
      </c>
      <c r="N13" s="9" t="s">
        <v>395</v>
      </c>
      <c r="O13" s="9" t="s">
        <v>394</v>
      </c>
      <c r="R13" s="9">
        <f>COUNTIF(Table1[[#This Row],[1]:[8]], "AW")</f>
        <v>5</v>
      </c>
      <c r="S13" s="9">
        <f>COUNTIF(Table1[[#This Row],[1]:[8]],"AL")</f>
        <v>3</v>
      </c>
      <c r="T13" s="9">
        <f>COUNTIF(Table1[[#This Row],[1]:[8]],"BW")</f>
        <v>0</v>
      </c>
      <c r="U13" s="9">
        <f>COUNTIF(Table1[[#This Row],[1]:[8]],"BL")</f>
        <v>0</v>
      </c>
      <c r="V13" s="9">
        <f t="shared" si="0"/>
        <v>5</v>
      </c>
      <c r="W13" s="9">
        <f t="shared" si="1"/>
        <v>3</v>
      </c>
      <c r="X13" s="9">
        <f>SUM((3*Table1[[#This Row],[A wins]]),(-1*Table1[[#This Row],[A losses]]),(Table1[[#This Row],[B wins]]),(-2*Table1[[#This Row],[B losses]]),(-2*Table1[[#This Row],[FORFEITS]]))</f>
        <v>12</v>
      </c>
    </row>
    <row r="14" spans="1:25" s="7" customFormat="1" ht="15.75" x14ac:dyDescent="0.25">
      <c r="A14" s="11">
        <v>6</v>
      </c>
      <c r="B14" s="26" t="s">
        <v>38</v>
      </c>
      <c r="C14" s="26" t="s">
        <v>248</v>
      </c>
      <c r="D14" s="26"/>
      <c r="F14" s="15"/>
      <c r="H14" s="8" t="s">
        <v>395</v>
      </c>
      <c r="I14" s="8" t="s">
        <v>394</v>
      </c>
      <c r="J14" s="8" t="s">
        <v>395</v>
      </c>
      <c r="K14" s="8" t="s">
        <v>394</v>
      </c>
      <c r="L14" s="8" t="s">
        <v>394</v>
      </c>
      <c r="M14" s="8" t="s">
        <v>395</v>
      </c>
      <c r="N14" s="8" t="s">
        <v>394</v>
      </c>
      <c r="O14" s="8" t="s">
        <v>394</v>
      </c>
      <c r="P14" s="8"/>
      <c r="Q14" s="8"/>
      <c r="R14" s="9">
        <f>COUNTIF(Table1[[#This Row],[1]:[8]], "AW")</f>
        <v>5</v>
      </c>
      <c r="S14" s="9">
        <f>COUNTIF(Table1[[#This Row],[1]:[8]],"AL")</f>
        <v>3</v>
      </c>
      <c r="T14" s="9">
        <f>COUNTIF(Table1[[#This Row],[1]:[8]],"BW")</f>
        <v>0</v>
      </c>
      <c r="U14" s="9">
        <f>COUNTIF(Table1[[#This Row],[1]:[8]],"BL")</f>
        <v>0</v>
      </c>
      <c r="V14" s="9">
        <f t="shared" si="0"/>
        <v>5</v>
      </c>
      <c r="W14" s="9">
        <f t="shared" si="1"/>
        <v>3</v>
      </c>
      <c r="X14" s="9">
        <f>SUM((3*Table1[[#This Row],[A wins]]),(-1*Table1[[#This Row],[A losses]]),(Table1[[#This Row],[B wins]]),(-2*Table1[[#This Row],[B losses]]),(-2*Table1[[#This Row],[FORFEITS]]))</f>
        <v>12</v>
      </c>
      <c r="Y14" s="16"/>
    </row>
    <row r="15" spans="1:25" ht="15.75" x14ac:dyDescent="0.25">
      <c r="A15" s="11">
        <v>7</v>
      </c>
      <c r="B15" s="26" t="s">
        <v>45</v>
      </c>
      <c r="C15" s="27" t="s">
        <v>79</v>
      </c>
      <c r="D15" s="27" t="s">
        <v>17</v>
      </c>
      <c r="H15" s="9" t="s">
        <v>394</v>
      </c>
      <c r="I15" s="9" t="s">
        <v>394</v>
      </c>
      <c r="J15" s="9" t="s">
        <v>395</v>
      </c>
      <c r="K15" s="9" t="s">
        <v>395</v>
      </c>
      <c r="L15" s="9" t="s">
        <v>395</v>
      </c>
      <c r="M15" s="9" t="s">
        <v>394</v>
      </c>
      <c r="N15" s="9" t="s">
        <v>394</v>
      </c>
      <c r="O15" s="40" t="s">
        <v>395</v>
      </c>
      <c r="R15" s="9">
        <f>COUNTIF(Table1[[#This Row],[1]:[8]], "AW")</f>
        <v>4</v>
      </c>
      <c r="S15" s="9">
        <f>COUNTIF(Table1[[#This Row],[1]:[8]],"AL")</f>
        <v>4</v>
      </c>
      <c r="T15" s="9">
        <f>COUNTIF(Table1[[#This Row],[1]:[8]],"BW")</f>
        <v>0</v>
      </c>
      <c r="U15" s="9">
        <f>COUNTIF(Table1[[#This Row],[1]:[8]],"BL")</f>
        <v>0</v>
      </c>
      <c r="V15" s="9">
        <f t="shared" si="0"/>
        <v>4</v>
      </c>
      <c r="W15" s="9">
        <f t="shared" si="1"/>
        <v>4</v>
      </c>
      <c r="X15" s="9">
        <f>SUM((3*Table1[[#This Row],[A wins]]),(-1*Table1[[#This Row],[A losses]]),(Table1[[#This Row],[B wins]]),(-2*Table1[[#This Row],[B losses]]),(-2*Table1[[#This Row],[FORFEITS]]))</f>
        <v>8</v>
      </c>
    </row>
    <row r="16" spans="1:25" ht="15.75" x14ac:dyDescent="0.25">
      <c r="A16" s="11">
        <v>8</v>
      </c>
      <c r="B16" s="26" t="s">
        <v>42</v>
      </c>
      <c r="C16" s="27" t="s">
        <v>11</v>
      </c>
      <c r="D16" s="27" t="s">
        <v>264</v>
      </c>
      <c r="H16" s="9" t="s">
        <v>395</v>
      </c>
      <c r="I16" s="9" t="s">
        <v>395</v>
      </c>
      <c r="J16" s="9" t="s">
        <v>394</v>
      </c>
      <c r="K16" s="9" t="s">
        <v>394</v>
      </c>
      <c r="L16" s="9" t="s">
        <v>394</v>
      </c>
      <c r="M16" s="9" t="s">
        <v>395</v>
      </c>
      <c r="N16" s="9" t="s">
        <v>395</v>
      </c>
      <c r="O16" s="9" t="s">
        <v>394</v>
      </c>
      <c r="P16" s="8"/>
      <c r="R16" s="9">
        <f>COUNTIF(Table1[[#This Row],[1]:[8]], "AW")</f>
        <v>4</v>
      </c>
      <c r="S16" s="9">
        <f>COUNTIF(Table1[[#This Row],[1]:[8]],"AL")</f>
        <v>4</v>
      </c>
      <c r="T16" s="9">
        <f>COUNTIF(Table1[[#This Row],[1]:[8]],"BW")</f>
        <v>0</v>
      </c>
      <c r="U16" s="9">
        <f>COUNTIF(Table1[[#This Row],[1]:[8]],"BL")</f>
        <v>0</v>
      </c>
      <c r="V16" s="9">
        <f t="shared" si="0"/>
        <v>4</v>
      </c>
      <c r="W16" s="9">
        <f t="shared" si="1"/>
        <v>4</v>
      </c>
      <c r="X16" s="9">
        <f>SUM((3*Table1[[#This Row],[A wins]]),(-1*Table1[[#This Row],[A losses]]),(Table1[[#This Row],[B wins]]),(-2*Table1[[#This Row],[B losses]]),(-2*Table1[[#This Row],[FORFEITS]]))</f>
        <v>8</v>
      </c>
    </row>
    <row r="17" spans="1:25" ht="15.75" x14ac:dyDescent="0.25">
      <c r="A17" s="11">
        <v>9</v>
      </c>
      <c r="B17" s="26" t="s">
        <v>54</v>
      </c>
      <c r="C17" s="23" t="s">
        <v>215</v>
      </c>
      <c r="D17" s="27" t="s">
        <v>216</v>
      </c>
      <c r="F17" s="18"/>
      <c r="H17" s="8" t="s">
        <v>397</v>
      </c>
      <c r="I17" s="8" t="s">
        <v>397</v>
      </c>
      <c r="J17" s="8" t="s">
        <v>397</v>
      </c>
      <c r="K17" s="8" t="s">
        <v>397</v>
      </c>
      <c r="L17" s="8" t="s">
        <v>397</v>
      </c>
      <c r="M17" s="8" t="s">
        <v>397</v>
      </c>
      <c r="N17" s="8" t="s">
        <v>397</v>
      </c>
      <c r="O17" s="8" t="s">
        <v>397</v>
      </c>
      <c r="P17" s="8"/>
      <c r="Q17" s="8"/>
      <c r="R17" s="9">
        <f>COUNTIF(Table1[[#This Row],[1]:[8]], "AW")</f>
        <v>0</v>
      </c>
      <c r="S17" s="9">
        <f>COUNTIF(Table1[[#This Row],[1]:[8]],"AL")</f>
        <v>0</v>
      </c>
      <c r="T17" s="9">
        <f>COUNTIF(Table1[[#This Row],[1]:[8]],"BW")</f>
        <v>8</v>
      </c>
      <c r="U17" s="9">
        <f>COUNTIF(Table1[[#This Row],[1]:[8]],"BL")</f>
        <v>0</v>
      </c>
      <c r="V17" s="9">
        <f t="shared" si="0"/>
        <v>8</v>
      </c>
      <c r="W17" s="9">
        <f t="shared" si="1"/>
        <v>0</v>
      </c>
      <c r="X17" s="9">
        <f>SUM((3*Table1[[#This Row],[A wins]]),(-1*Table1[[#This Row],[A losses]]),(Table1[[#This Row],[B wins]]),(-2*Table1[[#This Row],[B losses]]),(-2*Table1[[#This Row],[FORFEITS]]))</f>
        <v>8</v>
      </c>
    </row>
    <row r="18" spans="1:25" ht="15.75" x14ac:dyDescent="0.25">
      <c r="A18" s="11">
        <v>10</v>
      </c>
      <c r="B18" s="26" t="s">
        <v>62</v>
      </c>
      <c r="C18" s="27" t="s">
        <v>13</v>
      </c>
      <c r="D18" s="27" t="s">
        <v>14</v>
      </c>
      <c r="E18" s="7"/>
      <c r="F18" s="7"/>
      <c r="G18" s="7"/>
      <c r="H18" s="8" t="s">
        <v>397</v>
      </c>
      <c r="I18" s="8" t="s">
        <v>397</v>
      </c>
      <c r="J18" s="8" t="s">
        <v>397</v>
      </c>
      <c r="K18" s="8" t="s">
        <v>397</v>
      </c>
      <c r="L18" s="8" t="s">
        <v>397</v>
      </c>
      <c r="M18" s="8" t="s">
        <v>397</v>
      </c>
      <c r="N18" s="8" t="s">
        <v>397</v>
      </c>
      <c r="O18" s="8" t="s">
        <v>397</v>
      </c>
      <c r="P18" s="8"/>
      <c r="Q18" s="8"/>
      <c r="R18" s="9">
        <f>COUNTIF(Table1[[#This Row],[1]:[8]], "AW")</f>
        <v>0</v>
      </c>
      <c r="S18" s="9">
        <f>COUNTIF(Table1[[#This Row],[1]:[8]],"AL")</f>
        <v>0</v>
      </c>
      <c r="T18" s="9">
        <f>COUNTIF(Table1[[#This Row],[1]:[8]],"BW")</f>
        <v>8</v>
      </c>
      <c r="U18" s="9">
        <f>COUNTIF(Table1[[#This Row],[1]:[8]],"BL")</f>
        <v>0</v>
      </c>
      <c r="V18" s="9">
        <f t="shared" si="0"/>
        <v>8</v>
      </c>
      <c r="W18" s="9">
        <f t="shared" si="1"/>
        <v>0</v>
      </c>
      <c r="X18" s="9">
        <f>SUM((3*Table1[[#This Row],[A wins]]),(-1*Table1[[#This Row],[A losses]]),(Table1[[#This Row],[B wins]]),(-2*Table1[[#This Row],[B losses]]),(-2*Table1[[#This Row],[FORFEITS]]))</f>
        <v>8</v>
      </c>
      <c r="Y18" s="16"/>
    </row>
    <row r="19" spans="1:25" ht="15.75" customHeight="1" x14ac:dyDescent="0.25">
      <c r="A19" s="11">
        <v>11</v>
      </c>
      <c r="B19" s="26" t="s">
        <v>66</v>
      </c>
      <c r="C19" s="28" t="s">
        <v>20</v>
      </c>
      <c r="D19" s="28" t="s">
        <v>235</v>
      </c>
      <c r="F19" s="18"/>
      <c r="H19" s="8" t="s">
        <v>397</v>
      </c>
      <c r="I19" s="8" t="s">
        <v>397</v>
      </c>
      <c r="J19" s="8" t="s">
        <v>397</v>
      </c>
      <c r="K19" s="8" t="s">
        <v>397</v>
      </c>
      <c r="L19" s="8" t="s">
        <v>397</v>
      </c>
      <c r="M19" s="8" t="s">
        <v>397</v>
      </c>
      <c r="N19" s="8" t="s">
        <v>397</v>
      </c>
      <c r="O19" s="8" t="s">
        <v>397</v>
      </c>
      <c r="R19" s="9">
        <f>COUNTIF(Table1[[#This Row],[1]:[8]], "AW")</f>
        <v>0</v>
      </c>
      <c r="S19" s="9">
        <f>COUNTIF(Table1[[#This Row],[1]:[8]],"AL")</f>
        <v>0</v>
      </c>
      <c r="T19" s="9">
        <f>COUNTIF(Table1[[#This Row],[1]:[8]],"BW")</f>
        <v>8</v>
      </c>
      <c r="U19" s="9">
        <f>COUNTIF(Table1[[#This Row],[1]:[8]],"BL")</f>
        <v>0</v>
      </c>
      <c r="V19" s="9">
        <f t="shared" si="0"/>
        <v>8</v>
      </c>
      <c r="W19" s="9">
        <f t="shared" si="1"/>
        <v>0</v>
      </c>
      <c r="X19" s="9">
        <f>SUM((3*Table1[[#This Row],[A wins]]),(-1*Table1[[#This Row],[A losses]]),(Table1[[#This Row],[B wins]]),(-2*Table1[[#This Row],[B losses]]),(-2*Table1[[#This Row],[FORFEITS]]))</f>
        <v>8</v>
      </c>
    </row>
    <row r="20" spans="1:25" ht="15.75" customHeight="1" x14ac:dyDescent="0.25">
      <c r="A20" s="11">
        <v>12</v>
      </c>
      <c r="B20" s="26" t="s">
        <v>58</v>
      </c>
      <c r="C20" s="33" t="s">
        <v>23</v>
      </c>
      <c r="D20" s="34" t="s">
        <v>226</v>
      </c>
      <c r="F20" s="18"/>
      <c r="H20" s="8" t="s">
        <v>397</v>
      </c>
      <c r="I20" s="8" t="s">
        <v>396</v>
      </c>
      <c r="J20" s="8" t="s">
        <v>397</v>
      </c>
      <c r="K20" s="8" t="s">
        <v>397</v>
      </c>
      <c r="L20" s="8" t="s">
        <v>397</v>
      </c>
      <c r="M20" s="8" t="s">
        <v>397</v>
      </c>
      <c r="N20" s="8" t="s">
        <v>397</v>
      </c>
      <c r="O20" s="8" t="s">
        <v>397</v>
      </c>
      <c r="P20" s="8"/>
      <c r="R20" s="9">
        <f>COUNTIF(Table1[[#This Row],[1]:[8]], "AW")</f>
        <v>0</v>
      </c>
      <c r="S20" s="9">
        <f>COUNTIF(Table1[[#This Row],[1]:[8]],"AL")</f>
        <v>0</v>
      </c>
      <c r="T20" s="9">
        <f>COUNTIF(Table1[[#This Row],[1]:[8]],"BW")</f>
        <v>7</v>
      </c>
      <c r="U20" s="9">
        <f>COUNTIF(Table1[[#This Row],[1]:[8]],"BL")</f>
        <v>1</v>
      </c>
      <c r="V20" s="9">
        <f t="shared" si="0"/>
        <v>7</v>
      </c>
      <c r="W20" s="9">
        <f t="shared" si="1"/>
        <v>1</v>
      </c>
      <c r="X20" s="9">
        <f>SUM((3*Table1[[#This Row],[A wins]]),(-1*Table1[[#This Row],[A losses]]),(Table1[[#This Row],[B wins]]),(-2*Table1[[#This Row],[B losses]]),(-2*Table1[[#This Row],[FORFEITS]]))</f>
        <v>5</v>
      </c>
    </row>
    <row r="21" spans="1:25" s="7" customFormat="1" ht="15.75" x14ac:dyDescent="0.25">
      <c r="A21" s="11">
        <v>13</v>
      </c>
      <c r="B21" s="26" t="s">
        <v>60</v>
      </c>
      <c r="C21" s="26" t="s">
        <v>227</v>
      </c>
      <c r="D21" s="26" t="s">
        <v>228</v>
      </c>
      <c r="E21" s="11"/>
      <c r="F21" s="11"/>
      <c r="G21" s="11"/>
      <c r="H21" s="8" t="s">
        <v>397</v>
      </c>
      <c r="I21" s="8" t="s">
        <v>397</v>
      </c>
      <c r="J21" s="8" t="s">
        <v>397</v>
      </c>
      <c r="K21" s="8" t="s">
        <v>397</v>
      </c>
      <c r="L21" s="8" t="s">
        <v>397</v>
      </c>
      <c r="M21" s="8" t="s">
        <v>397</v>
      </c>
      <c r="N21" s="8" t="s">
        <v>397</v>
      </c>
      <c r="O21" s="8" t="s">
        <v>396</v>
      </c>
      <c r="P21" s="8"/>
      <c r="Q21" s="9"/>
      <c r="R21" s="9">
        <f>COUNTIF(Table1[[#This Row],[1]:[8]], "AW")</f>
        <v>0</v>
      </c>
      <c r="S21" s="9">
        <f>COUNTIF(Table1[[#This Row],[1]:[8]],"AL")</f>
        <v>0</v>
      </c>
      <c r="T21" s="9">
        <f>COUNTIF(Table1[[#This Row],[1]:[8]],"BW")</f>
        <v>7</v>
      </c>
      <c r="U21" s="9">
        <f>COUNTIF(Table1[[#This Row],[1]:[8]],"BL")</f>
        <v>1</v>
      </c>
      <c r="V21" s="9">
        <f t="shared" si="0"/>
        <v>7</v>
      </c>
      <c r="W21" s="9">
        <f t="shared" si="1"/>
        <v>1</v>
      </c>
      <c r="X21" s="9">
        <f>SUM((3*Table1[[#This Row],[A wins]]),(-1*Table1[[#This Row],[A losses]]),(Table1[[#This Row],[B wins]]),(-2*Table1[[#This Row],[B losses]]),(-2*Table1[[#This Row],[FORFEITS]]))</f>
        <v>5</v>
      </c>
      <c r="Y21" s="10"/>
    </row>
    <row r="22" spans="1:25" ht="15.75" x14ac:dyDescent="0.25">
      <c r="A22" s="11">
        <v>14</v>
      </c>
      <c r="B22" s="26" t="s">
        <v>43</v>
      </c>
      <c r="C22" s="26" t="s">
        <v>232</v>
      </c>
      <c r="D22" s="28" t="s">
        <v>27</v>
      </c>
      <c r="H22" s="9" t="s">
        <v>394</v>
      </c>
      <c r="I22" s="9" t="s">
        <v>394</v>
      </c>
      <c r="J22" s="9" t="s">
        <v>395</v>
      </c>
      <c r="K22" s="9" t="s">
        <v>394</v>
      </c>
      <c r="L22" s="9" t="s">
        <v>395</v>
      </c>
      <c r="M22" s="9" t="s">
        <v>395</v>
      </c>
      <c r="N22" s="9" t="s">
        <v>395</v>
      </c>
      <c r="O22" s="9" t="s">
        <v>395</v>
      </c>
      <c r="R22" s="9">
        <f>COUNTIF(Table1[[#This Row],[1]:[8]], "AW")</f>
        <v>3</v>
      </c>
      <c r="S22" s="9">
        <f>COUNTIF(Table1[[#This Row],[1]:[8]],"AL")</f>
        <v>5</v>
      </c>
      <c r="T22" s="9">
        <f>COUNTIF(Table1[[#This Row],[1]:[8]],"BW")</f>
        <v>0</v>
      </c>
      <c r="U22" s="9">
        <f>COUNTIF(Table1[[#This Row],[1]:[8]],"BL")</f>
        <v>0</v>
      </c>
      <c r="V22" s="9">
        <f t="shared" si="0"/>
        <v>3</v>
      </c>
      <c r="W22" s="9">
        <f t="shared" si="1"/>
        <v>5</v>
      </c>
      <c r="X22" s="9">
        <f>SUM((3*Table1[[#This Row],[A wins]]),(-1*Table1[[#This Row],[A losses]]),(Table1[[#This Row],[B wins]]),(-2*Table1[[#This Row],[B losses]]),(-2*Table1[[#This Row],[FORFEITS]]))</f>
        <v>4</v>
      </c>
    </row>
    <row r="23" spans="1:25" ht="15.75" x14ac:dyDescent="0.25">
      <c r="A23" s="11">
        <v>15</v>
      </c>
      <c r="B23" s="26" t="s">
        <v>47</v>
      </c>
      <c r="C23" s="23" t="s">
        <v>237</v>
      </c>
      <c r="D23" s="27" t="s">
        <v>238</v>
      </c>
      <c r="H23" s="9" t="s">
        <v>394</v>
      </c>
      <c r="I23" s="9" t="s">
        <v>395</v>
      </c>
      <c r="J23" s="9" t="s">
        <v>394</v>
      </c>
      <c r="K23" s="9" t="s">
        <v>395</v>
      </c>
      <c r="L23" s="9" t="s">
        <v>395</v>
      </c>
      <c r="M23" s="9" t="s">
        <v>395</v>
      </c>
      <c r="N23" s="8" t="s">
        <v>395</v>
      </c>
      <c r="O23" s="40" t="s">
        <v>394</v>
      </c>
      <c r="P23" s="8"/>
      <c r="Q23" s="8"/>
      <c r="R23" s="9">
        <f>COUNTIF(Table1[[#This Row],[1]:[8]], "AW")</f>
        <v>3</v>
      </c>
      <c r="S23" s="9">
        <f>COUNTIF(Table1[[#This Row],[1]:[8]],"AL")</f>
        <v>5</v>
      </c>
      <c r="T23" s="9">
        <f>COUNTIF(Table1[[#This Row],[1]:[8]],"BW")</f>
        <v>0</v>
      </c>
      <c r="U23" s="9">
        <f>COUNTIF(Table1[[#This Row],[1]:[8]],"BL")</f>
        <v>0</v>
      </c>
      <c r="V23" s="9">
        <f t="shared" si="0"/>
        <v>3</v>
      </c>
      <c r="W23" s="9">
        <f t="shared" si="1"/>
        <v>5</v>
      </c>
      <c r="X23" s="9">
        <f>SUM((3*Table1[[#This Row],[A wins]]),(-1*Table1[[#This Row],[A losses]]),(Table1[[#This Row],[B wins]]),(-2*Table1[[#This Row],[B losses]]),(-2*Table1[[#This Row],[FORFEITS]]))</f>
        <v>4</v>
      </c>
    </row>
    <row r="24" spans="1:25" ht="15.75" x14ac:dyDescent="0.25">
      <c r="A24" s="11">
        <v>16</v>
      </c>
      <c r="B24" s="26" t="s">
        <v>46</v>
      </c>
      <c r="C24" s="27"/>
      <c r="D24" s="27" t="s">
        <v>284</v>
      </c>
      <c r="E24" s="7"/>
      <c r="F24" s="15"/>
      <c r="G24" s="7"/>
      <c r="H24" s="8" t="s">
        <v>395</v>
      </c>
      <c r="I24" s="8" t="s">
        <v>395</v>
      </c>
      <c r="J24" s="8" t="s">
        <v>395</v>
      </c>
      <c r="K24" s="8" t="s">
        <v>395</v>
      </c>
      <c r="L24" s="8" t="s">
        <v>395</v>
      </c>
      <c r="M24" s="8" t="s">
        <v>394</v>
      </c>
      <c r="N24" s="8" t="s">
        <v>394</v>
      </c>
      <c r="O24" s="8" t="s">
        <v>394</v>
      </c>
      <c r="P24" s="8"/>
      <c r="Q24" s="8"/>
      <c r="R24" s="9">
        <f>COUNTIF(Table1[[#This Row],[1]:[8]], "AW")</f>
        <v>3</v>
      </c>
      <c r="S24" s="9">
        <f>COUNTIF(Table1[[#This Row],[1]:[8]],"AL")</f>
        <v>5</v>
      </c>
      <c r="T24" s="9">
        <f>COUNTIF(Table1[[#This Row],[1]:[8]],"BW")</f>
        <v>0</v>
      </c>
      <c r="U24" s="9">
        <f>COUNTIF(Table1[[#This Row],[1]:[8]],"BL")</f>
        <v>0</v>
      </c>
      <c r="V24" s="9">
        <f t="shared" si="0"/>
        <v>3</v>
      </c>
      <c r="W24" s="9">
        <f t="shared" si="1"/>
        <v>5</v>
      </c>
      <c r="X24" s="9">
        <f>SUM((3*Table1[[#This Row],[A wins]]),(-1*Table1[[#This Row],[A losses]]),(Table1[[#This Row],[B wins]]),(-2*Table1[[#This Row],[B losses]]),(-2*Table1[[#This Row],[FORFEITS]]))</f>
        <v>4</v>
      </c>
      <c r="Y24" s="16"/>
    </row>
    <row r="25" spans="1:25" ht="15.75" x14ac:dyDescent="0.25">
      <c r="A25" s="11">
        <v>17</v>
      </c>
      <c r="B25" s="26" t="s">
        <v>50</v>
      </c>
      <c r="C25" s="26" t="s">
        <v>19</v>
      </c>
      <c r="D25" s="26"/>
      <c r="H25" s="8" t="s">
        <v>397</v>
      </c>
      <c r="I25" s="8" t="s">
        <v>397</v>
      </c>
      <c r="J25" s="8" t="s">
        <v>397</v>
      </c>
      <c r="K25" s="8" t="s">
        <v>397</v>
      </c>
      <c r="L25" s="8" t="s">
        <v>397</v>
      </c>
      <c r="M25" s="8" t="s">
        <v>396</v>
      </c>
      <c r="N25" s="8" t="s">
        <v>397</v>
      </c>
      <c r="O25" s="8" t="s">
        <v>396</v>
      </c>
      <c r="R25" s="9">
        <f>COUNTIF(Table1[[#This Row],[1]:[8]], "AW")</f>
        <v>0</v>
      </c>
      <c r="S25" s="9">
        <f>COUNTIF(Table1[[#This Row],[1]:[8]],"AL")</f>
        <v>0</v>
      </c>
      <c r="T25" s="9">
        <f>COUNTIF(Table1[[#This Row],[1]:[8]],"BW")</f>
        <v>6</v>
      </c>
      <c r="U25" s="9">
        <f>COUNTIF(Table1[[#This Row],[1]:[8]],"BL")</f>
        <v>2</v>
      </c>
      <c r="V25" s="9">
        <f t="shared" si="0"/>
        <v>6</v>
      </c>
      <c r="W25" s="9">
        <f t="shared" si="1"/>
        <v>2</v>
      </c>
      <c r="X25" s="9">
        <f>SUM((3*Table1[[#This Row],[A wins]]),(-1*Table1[[#This Row],[A losses]]),(Table1[[#This Row],[B wins]]),(-2*Table1[[#This Row],[B losses]]),(-2*Table1[[#This Row],[FORFEITS]]))</f>
        <v>2</v>
      </c>
    </row>
    <row r="26" spans="1:25" ht="15.75" x14ac:dyDescent="0.25">
      <c r="A26" s="11">
        <v>18</v>
      </c>
      <c r="B26" s="26" t="s">
        <v>56</v>
      </c>
      <c r="C26" s="27" t="s">
        <v>224</v>
      </c>
      <c r="D26" s="27" t="s">
        <v>225</v>
      </c>
      <c r="H26" s="8" t="s">
        <v>396</v>
      </c>
      <c r="I26" s="8" t="s">
        <v>397</v>
      </c>
      <c r="J26" s="8" t="s">
        <v>396</v>
      </c>
      <c r="K26" s="8" t="s">
        <v>397</v>
      </c>
      <c r="L26" s="8" t="s">
        <v>397</v>
      </c>
      <c r="M26" s="8" t="s">
        <v>397</v>
      </c>
      <c r="N26" s="8" t="s">
        <v>397</v>
      </c>
      <c r="O26" s="8" t="s">
        <v>397</v>
      </c>
      <c r="R26" s="9">
        <f>COUNTIF(Table1[[#This Row],[1]:[8]], "AW")</f>
        <v>0</v>
      </c>
      <c r="S26" s="9">
        <f>COUNTIF(Table1[[#This Row],[1]:[8]],"AL")</f>
        <v>0</v>
      </c>
      <c r="T26" s="9">
        <f>COUNTIF(Table1[[#This Row],[1]:[8]],"BW")</f>
        <v>6</v>
      </c>
      <c r="U26" s="9">
        <f>COUNTIF(Table1[[#This Row],[1]:[8]],"BL")</f>
        <v>2</v>
      </c>
      <c r="V26" s="9">
        <f t="shared" si="0"/>
        <v>6</v>
      </c>
      <c r="W26" s="9">
        <f t="shared" si="1"/>
        <v>2</v>
      </c>
      <c r="X26" s="9">
        <f>SUM((3*Table1[[#This Row],[A wins]]),(-1*Table1[[#This Row],[A losses]]),(Table1[[#This Row],[B wins]]),(-2*Table1[[#This Row],[B losses]]),(-2*Table1[[#This Row],[FORFEITS]]))</f>
        <v>2</v>
      </c>
    </row>
    <row r="27" spans="1:25" s="7" customFormat="1" ht="15.75" x14ac:dyDescent="0.25">
      <c r="A27" s="11">
        <v>19</v>
      </c>
      <c r="B27" s="26" t="s">
        <v>64</v>
      </c>
      <c r="C27" s="28" t="s">
        <v>82</v>
      </c>
      <c r="D27" s="28" t="s">
        <v>33</v>
      </c>
      <c r="E27" s="11"/>
      <c r="F27" s="11"/>
      <c r="G27" s="11"/>
      <c r="H27" s="8" t="s">
        <v>397</v>
      </c>
      <c r="I27" s="8" t="s">
        <v>397</v>
      </c>
      <c r="J27" s="8" t="s">
        <v>397</v>
      </c>
      <c r="K27" s="8" t="s">
        <v>397</v>
      </c>
      <c r="L27" s="8" t="s">
        <v>397</v>
      </c>
      <c r="M27" s="8" t="s">
        <v>396</v>
      </c>
      <c r="N27" s="8" t="s">
        <v>396</v>
      </c>
      <c r="O27" s="8" t="s">
        <v>397</v>
      </c>
      <c r="P27" s="9"/>
      <c r="Q27" s="9"/>
      <c r="R27" s="9">
        <f>COUNTIF(Table1[[#This Row],[1]:[8]], "AW")</f>
        <v>0</v>
      </c>
      <c r="S27" s="9">
        <f>COUNTIF(Table1[[#This Row],[1]:[8]],"AL")</f>
        <v>0</v>
      </c>
      <c r="T27" s="9">
        <f>COUNTIF(Table1[[#This Row],[1]:[8]],"BW")</f>
        <v>6</v>
      </c>
      <c r="U27" s="9">
        <f>COUNTIF(Table1[[#This Row],[1]:[8]],"BL")</f>
        <v>2</v>
      </c>
      <c r="V27" s="9">
        <f t="shared" si="0"/>
        <v>6</v>
      </c>
      <c r="W27" s="9">
        <f t="shared" si="1"/>
        <v>2</v>
      </c>
      <c r="X27" s="9">
        <f>SUM((3*Table1[[#This Row],[A wins]]),(-1*Table1[[#This Row],[A losses]]),(Table1[[#This Row],[B wins]]),(-2*Table1[[#This Row],[B losses]]),(-2*Table1[[#This Row],[FORFEITS]]))</f>
        <v>2</v>
      </c>
      <c r="Y27" s="10"/>
    </row>
    <row r="28" spans="1:25" ht="15.75" x14ac:dyDescent="0.25">
      <c r="A28" s="11">
        <v>20</v>
      </c>
      <c r="B28" s="26" t="s">
        <v>61</v>
      </c>
      <c r="C28" s="26" t="s">
        <v>277</v>
      </c>
      <c r="D28" s="26" t="s">
        <v>278</v>
      </c>
      <c r="E28" s="7"/>
      <c r="F28" s="7"/>
      <c r="G28" s="7"/>
      <c r="H28" s="8" t="s">
        <v>396</v>
      </c>
      <c r="I28" s="8" t="s">
        <v>397</v>
      </c>
      <c r="J28" s="8" t="s">
        <v>397</v>
      </c>
      <c r="K28" s="8" t="s">
        <v>396</v>
      </c>
      <c r="L28" s="8" t="s">
        <v>397</v>
      </c>
      <c r="M28" s="8" t="s">
        <v>397</v>
      </c>
      <c r="N28" s="8" t="s">
        <v>397</v>
      </c>
      <c r="O28" s="8" t="s">
        <v>397</v>
      </c>
      <c r="P28" s="8"/>
      <c r="Q28" s="8"/>
      <c r="R28" s="9">
        <f>COUNTIF(Table1[[#This Row],[1]:[8]], "AW")</f>
        <v>0</v>
      </c>
      <c r="S28" s="9">
        <f>COUNTIF(Table1[[#This Row],[1]:[8]],"AL")</f>
        <v>0</v>
      </c>
      <c r="T28" s="9">
        <f>COUNTIF(Table1[[#This Row],[1]:[8]],"BW")</f>
        <v>6</v>
      </c>
      <c r="U28" s="9">
        <f>COUNTIF(Table1[[#This Row],[1]:[8]],"BL")</f>
        <v>2</v>
      </c>
      <c r="V28" s="9">
        <f t="shared" si="0"/>
        <v>6</v>
      </c>
      <c r="W28" s="9">
        <f t="shared" si="1"/>
        <v>2</v>
      </c>
      <c r="X28" s="9">
        <f>SUM((3*Table1[[#This Row],[A wins]]),(-1*Table1[[#This Row],[A losses]]),(Table1[[#This Row],[B wins]]),(-2*Table1[[#This Row],[B losses]]),(-2*Table1[[#This Row],[FORFEITS]]))</f>
        <v>2</v>
      </c>
      <c r="Y28" s="16"/>
    </row>
    <row r="29" spans="1:25" s="7" customFormat="1" ht="15.75" x14ac:dyDescent="0.25">
      <c r="A29" s="11">
        <v>21</v>
      </c>
      <c r="B29" s="26" t="s">
        <v>68</v>
      </c>
      <c r="C29" s="35" t="s">
        <v>245</v>
      </c>
      <c r="D29" s="28" t="s">
        <v>246</v>
      </c>
      <c r="E29" s="11"/>
      <c r="F29" s="11"/>
      <c r="G29" s="11"/>
      <c r="H29" s="8" t="s">
        <v>397</v>
      </c>
      <c r="I29" s="8" t="s">
        <v>397</v>
      </c>
      <c r="J29" s="8" t="s">
        <v>397</v>
      </c>
      <c r="K29" s="8" t="s">
        <v>396</v>
      </c>
      <c r="L29" s="8" t="s">
        <v>396</v>
      </c>
      <c r="M29" s="8" t="s">
        <v>397</v>
      </c>
      <c r="N29" s="8" t="s">
        <v>397</v>
      </c>
      <c r="O29" s="8" t="s">
        <v>396</v>
      </c>
      <c r="P29" s="8"/>
      <c r="Q29" s="8"/>
      <c r="R29" s="9">
        <f>COUNTIF(Table1[[#This Row],[1]:[8]], "AW")</f>
        <v>0</v>
      </c>
      <c r="S29" s="9">
        <f>COUNTIF(Table1[[#This Row],[1]:[8]],"AL")</f>
        <v>0</v>
      </c>
      <c r="T29" s="9">
        <f>COUNTIF(Table1[[#This Row],[1]:[8]],"BW")</f>
        <v>5</v>
      </c>
      <c r="U29" s="9">
        <f>COUNTIF(Table1[[#This Row],[1]:[8]],"BL")</f>
        <v>3</v>
      </c>
      <c r="V29" s="9">
        <f t="shared" si="0"/>
        <v>5</v>
      </c>
      <c r="W29" s="9">
        <f t="shared" si="1"/>
        <v>3</v>
      </c>
      <c r="X29" s="9">
        <f>SUM((3*Table1[[#This Row],[A wins]]),(-1*Table1[[#This Row],[A losses]]),(Table1[[#This Row],[B wins]]),(-2*Table1[[#This Row],[B losses]]),(-2*Table1[[#This Row],[FORFEITS]]))</f>
        <v>-1</v>
      </c>
      <c r="Y29" s="10"/>
    </row>
    <row r="30" spans="1:25" ht="15.75" x14ac:dyDescent="0.25">
      <c r="A30" s="11">
        <v>22</v>
      </c>
      <c r="B30" s="26" t="s">
        <v>72</v>
      </c>
      <c r="C30" s="26" t="s">
        <v>388</v>
      </c>
      <c r="D30" s="26" t="s">
        <v>389</v>
      </c>
      <c r="H30" s="8" t="s">
        <v>397</v>
      </c>
      <c r="I30" s="8" t="s">
        <v>396</v>
      </c>
      <c r="J30" s="8" t="s">
        <v>397</v>
      </c>
      <c r="K30" s="8" t="s">
        <v>397</v>
      </c>
      <c r="L30" s="8" t="s">
        <v>397</v>
      </c>
      <c r="M30" s="8" t="s">
        <v>397</v>
      </c>
      <c r="N30" s="8" t="s">
        <v>396</v>
      </c>
      <c r="O30" s="8" t="s">
        <v>396</v>
      </c>
      <c r="R30" s="9">
        <f>COUNTIF(Table1[[#This Row],[1]:[8]], "AW")</f>
        <v>0</v>
      </c>
      <c r="S30" s="9">
        <f>COUNTIF(Table1[[#This Row],[1]:[8]],"AL")</f>
        <v>0</v>
      </c>
      <c r="T30" s="9">
        <f>COUNTIF(Table1[[#This Row],[1]:[8]],"BW")</f>
        <v>5</v>
      </c>
      <c r="U30" s="9">
        <f>COUNTIF(Table1[[#This Row],[1]:[8]],"BL")</f>
        <v>3</v>
      </c>
      <c r="V30" s="9">
        <f t="shared" si="0"/>
        <v>5</v>
      </c>
      <c r="W30" s="9">
        <f t="shared" si="1"/>
        <v>3</v>
      </c>
      <c r="X30" s="9">
        <f>SUM((3*Table1[[#This Row],[A wins]]),(-1*Table1[[#This Row],[A losses]]),(Table1[[#This Row],[B wins]]),(-2*Table1[[#This Row],[B losses]]),(-2*Table1[[#This Row],[FORFEITS]]))</f>
        <v>-1</v>
      </c>
    </row>
    <row r="31" spans="1:25" ht="15.75" x14ac:dyDescent="0.25">
      <c r="A31" s="11">
        <v>23</v>
      </c>
      <c r="B31" s="26" t="s">
        <v>35</v>
      </c>
      <c r="C31" s="23" t="s">
        <v>203</v>
      </c>
      <c r="D31" s="26" t="s">
        <v>204</v>
      </c>
      <c r="E31" s="7"/>
      <c r="F31" s="15"/>
      <c r="G31" s="7"/>
      <c r="H31" s="8" t="s">
        <v>395</v>
      </c>
      <c r="I31" s="8" t="s">
        <v>395</v>
      </c>
      <c r="J31" s="8" t="s">
        <v>395</v>
      </c>
      <c r="K31" s="8" t="s">
        <v>395</v>
      </c>
      <c r="L31" s="8" t="s">
        <v>394</v>
      </c>
      <c r="M31" s="8" t="s">
        <v>395</v>
      </c>
      <c r="N31" s="8" t="s">
        <v>395</v>
      </c>
      <c r="O31" s="8" t="s">
        <v>395</v>
      </c>
      <c r="P31" s="8"/>
      <c r="Q31" s="8"/>
      <c r="R31" s="9">
        <f>COUNTIF(Table1[[#This Row],[1]:[8]], "AW")</f>
        <v>1</v>
      </c>
      <c r="S31" s="9">
        <f>COUNTIF(Table1[[#This Row],[1]:[8]],"AL")</f>
        <v>7</v>
      </c>
      <c r="T31" s="9">
        <f>COUNTIF(Table1[[#This Row],[1]:[8]],"BW")</f>
        <v>0</v>
      </c>
      <c r="U31" s="9">
        <f>COUNTIF(Table1[[#This Row],[1]:[8]],"BL")</f>
        <v>0</v>
      </c>
      <c r="V31" s="9">
        <f t="shared" si="0"/>
        <v>1</v>
      </c>
      <c r="W31" s="9">
        <f t="shared" si="1"/>
        <v>7</v>
      </c>
      <c r="X31" s="9">
        <f>SUM((3*Table1[[#This Row],[A wins]]),(-1*Table1[[#This Row],[A losses]]),(Table1[[#This Row],[B wins]]),(-2*Table1[[#This Row],[B losses]]),(-2*Table1[[#This Row],[FORFEITS]]))</f>
        <v>-4</v>
      </c>
      <c r="Y31" s="16"/>
    </row>
    <row r="32" spans="1:25" ht="15.75" x14ac:dyDescent="0.25">
      <c r="A32" s="11">
        <v>24</v>
      </c>
      <c r="B32" s="26" t="s">
        <v>44</v>
      </c>
      <c r="C32" s="27" t="s">
        <v>266</v>
      </c>
      <c r="D32" s="27" t="s">
        <v>267</v>
      </c>
      <c r="H32" s="9" t="s">
        <v>395</v>
      </c>
      <c r="I32" s="9" t="s">
        <v>395</v>
      </c>
      <c r="J32" s="9" t="s">
        <v>395</v>
      </c>
      <c r="K32" s="9" t="s">
        <v>395</v>
      </c>
      <c r="L32" s="9" t="s">
        <v>395</v>
      </c>
      <c r="M32" s="9" t="s">
        <v>394</v>
      </c>
      <c r="N32" s="9" t="s">
        <v>395</v>
      </c>
      <c r="O32" s="9" t="s">
        <v>395</v>
      </c>
      <c r="R32" s="9">
        <f>COUNTIF(Table1[[#This Row],[1]:[8]], "AW")</f>
        <v>1</v>
      </c>
      <c r="S32" s="9">
        <f>COUNTIF(Table1[[#This Row],[1]:[8]],"AL")</f>
        <v>7</v>
      </c>
      <c r="T32" s="9">
        <f>COUNTIF(Table1[[#This Row],[1]:[8]],"BW")</f>
        <v>0</v>
      </c>
      <c r="U32" s="9">
        <f>COUNTIF(Table1[[#This Row],[1]:[8]],"BL")</f>
        <v>0</v>
      </c>
      <c r="V32" s="9">
        <f t="shared" si="0"/>
        <v>1</v>
      </c>
      <c r="W32" s="9">
        <f t="shared" si="1"/>
        <v>7</v>
      </c>
      <c r="X32" s="9">
        <f>SUM((3*Table1[[#This Row],[A wins]]),(-1*Table1[[#This Row],[A losses]]),(Table1[[#This Row],[B wins]]),(-2*Table1[[#This Row],[B losses]]),(-2*Table1[[#This Row],[FORFEITS]]))</f>
        <v>-4</v>
      </c>
    </row>
    <row r="33" spans="1:25" s="42" customFormat="1" ht="15.75" x14ac:dyDescent="0.25">
      <c r="A33" s="42">
        <v>25</v>
      </c>
      <c r="B33" s="43" t="s">
        <v>48</v>
      </c>
      <c r="C33" s="44" t="s">
        <v>382</v>
      </c>
      <c r="D33" s="43" t="s">
        <v>286</v>
      </c>
      <c r="H33" s="45" t="s">
        <v>395</v>
      </c>
      <c r="I33" s="45" t="s">
        <v>395</v>
      </c>
      <c r="J33" s="45" t="s">
        <v>394</v>
      </c>
      <c r="K33" s="45" t="s">
        <v>395</v>
      </c>
      <c r="L33" s="45" t="s">
        <v>395</v>
      </c>
      <c r="M33" s="45" t="s">
        <v>395</v>
      </c>
      <c r="N33" s="45" t="s">
        <v>395</v>
      </c>
      <c r="O33" s="45" t="s">
        <v>395</v>
      </c>
      <c r="P33" s="45"/>
      <c r="Q33" s="45"/>
      <c r="R33" s="45">
        <f>COUNTIF(Table1[[#This Row],[1]:[8]], "AW")</f>
        <v>1</v>
      </c>
      <c r="S33" s="45">
        <f>COUNTIF(Table1[[#This Row],[1]:[8]],"AL")</f>
        <v>7</v>
      </c>
      <c r="T33" s="45">
        <f>COUNTIF(Table1[[#This Row],[1]:[8]],"BW")</f>
        <v>0</v>
      </c>
      <c r="U33" s="45">
        <f>COUNTIF(Table1[[#This Row],[1]:[8]],"BL")</f>
        <v>0</v>
      </c>
      <c r="V33" s="45">
        <f t="shared" si="0"/>
        <v>1</v>
      </c>
      <c r="W33" s="45">
        <f t="shared" si="1"/>
        <v>7</v>
      </c>
      <c r="X33" s="45">
        <f>SUM((3*Table1[[#This Row],[A wins]]),(-1*Table1[[#This Row],[A losses]]),(Table1[[#This Row],[B wins]]),(-2*Table1[[#This Row],[B losses]]),(-2*Table1[[#This Row],[FORFEITS]]))</f>
        <v>-4</v>
      </c>
      <c r="Y33" s="46"/>
    </row>
    <row r="34" spans="1:25" ht="15.75" x14ac:dyDescent="0.25">
      <c r="A34" s="11">
        <v>26</v>
      </c>
      <c r="B34" s="26" t="s">
        <v>70</v>
      </c>
      <c r="C34" s="28" t="s">
        <v>250</v>
      </c>
      <c r="D34" s="28" t="s">
        <v>251</v>
      </c>
      <c r="E34" s="7"/>
      <c r="F34" s="15"/>
      <c r="G34" s="7"/>
      <c r="H34" s="8" t="s">
        <v>397</v>
      </c>
      <c r="I34" s="8" t="s">
        <v>397</v>
      </c>
      <c r="J34" s="8" t="s">
        <v>396</v>
      </c>
      <c r="K34" s="8" t="s">
        <v>396</v>
      </c>
      <c r="L34" s="8" t="s">
        <v>397</v>
      </c>
      <c r="M34" s="8" t="s">
        <v>396</v>
      </c>
      <c r="N34" s="8" t="s">
        <v>397</v>
      </c>
      <c r="O34" s="8" t="s">
        <v>396</v>
      </c>
      <c r="P34" s="8"/>
      <c r="Q34" s="8"/>
      <c r="R34" s="9">
        <f>COUNTIF(Table1[[#This Row],[1]:[8]], "AW")</f>
        <v>0</v>
      </c>
      <c r="S34" s="9">
        <f>COUNTIF(Table1[[#This Row],[1]:[8]],"AL")</f>
        <v>0</v>
      </c>
      <c r="T34" s="9">
        <f>COUNTIF(Table1[[#This Row],[1]:[8]],"BW")</f>
        <v>4</v>
      </c>
      <c r="U34" s="9">
        <f>COUNTIF(Table1[[#This Row],[1]:[8]],"BL")</f>
        <v>4</v>
      </c>
      <c r="V34" s="9">
        <f t="shared" si="0"/>
        <v>4</v>
      </c>
      <c r="W34" s="9">
        <f t="shared" si="1"/>
        <v>4</v>
      </c>
      <c r="X34" s="9">
        <f>SUM((3*Table1[[#This Row],[A wins]]),(-1*Table1[[#This Row],[A losses]]),(Table1[[#This Row],[B wins]]),(-2*Table1[[#This Row],[B losses]]),(-2*Table1[[#This Row],[FORFEITS]]))</f>
        <v>-4</v>
      </c>
      <c r="Y34" s="16"/>
    </row>
    <row r="35" spans="1:25" ht="15.75" x14ac:dyDescent="0.25">
      <c r="A35" s="11">
        <v>27</v>
      </c>
      <c r="B35" s="26" t="s">
        <v>52</v>
      </c>
      <c r="C35" s="27" t="s">
        <v>18</v>
      </c>
      <c r="D35" s="27" t="s">
        <v>212</v>
      </c>
      <c r="H35" s="8" t="s">
        <v>396</v>
      </c>
      <c r="I35" s="8" t="s">
        <v>397</v>
      </c>
      <c r="J35" s="8" t="s">
        <v>397</v>
      </c>
      <c r="K35" s="8" t="s">
        <v>397</v>
      </c>
      <c r="L35" s="8" t="s">
        <v>396</v>
      </c>
      <c r="M35" s="8" t="s">
        <v>396</v>
      </c>
      <c r="N35" s="8" t="s">
        <v>396</v>
      </c>
      <c r="O35" s="8" t="s">
        <v>397</v>
      </c>
      <c r="R35" s="9">
        <f>COUNTIF(Table1[[#This Row],[1]:[8]], "AW")</f>
        <v>0</v>
      </c>
      <c r="S35" s="9">
        <f>COUNTIF(Table1[[#This Row],[1]:[8]],"AL")</f>
        <v>0</v>
      </c>
      <c r="T35" s="9">
        <f>COUNTIF(Table1[[#This Row],[1]:[8]],"BW")</f>
        <v>4</v>
      </c>
      <c r="U35" s="9">
        <f>COUNTIF(Table1[[#This Row],[1]:[8]],"BL")</f>
        <v>4</v>
      </c>
      <c r="V35" s="9">
        <f t="shared" si="0"/>
        <v>4</v>
      </c>
      <c r="W35" s="9">
        <f t="shared" si="1"/>
        <v>4</v>
      </c>
      <c r="X35" s="9">
        <f>SUM((3*Table1[[#This Row],[A wins]]),(-1*Table1[[#This Row],[A losses]]),(Table1[[#This Row],[B wins]]),(-2*Table1[[#This Row],[B losses]]),(-2*Table1[[#This Row],[FORFEITS]]))</f>
        <v>-4</v>
      </c>
    </row>
    <row r="36" spans="1:25" ht="15.75" x14ac:dyDescent="0.25">
      <c r="A36" s="11">
        <v>28</v>
      </c>
      <c r="B36" s="26" t="s">
        <v>51</v>
      </c>
      <c r="C36" s="23" t="s">
        <v>199</v>
      </c>
      <c r="D36" s="26" t="s">
        <v>83</v>
      </c>
      <c r="H36" s="8" t="s">
        <v>396</v>
      </c>
      <c r="I36" s="8" t="s">
        <v>397</v>
      </c>
      <c r="J36" s="8" t="s">
        <v>397</v>
      </c>
      <c r="K36" s="8" t="s">
        <v>397</v>
      </c>
      <c r="L36" s="8" t="s">
        <v>396</v>
      </c>
      <c r="M36" s="8" t="s">
        <v>396</v>
      </c>
      <c r="N36" s="8" t="s">
        <v>396</v>
      </c>
      <c r="O36" s="8" t="s">
        <v>397</v>
      </c>
      <c r="P36" s="8"/>
      <c r="Q36" s="8"/>
      <c r="R36" s="9">
        <f>COUNTIF(Table1[[#This Row],[1]:[8]], "AW")</f>
        <v>0</v>
      </c>
      <c r="S36" s="9">
        <f>COUNTIF(Table1[[#This Row],[1]:[8]],"AL")</f>
        <v>0</v>
      </c>
      <c r="T36" s="9">
        <f>COUNTIF(Table1[[#This Row],[1]:[8]],"BW")</f>
        <v>4</v>
      </c>
      <c r="U36" s="9">
        <f>COUNTIF(Table1[[#This Row],[1]:[8]],"BL")</f>
        <v>4</v>
      </c>
      <c r="V36" s="9">
        <f t="shared" si="0"/>
        <v>4</v>
      </c>
      <c r="W36" s="9">
        <f t="shared" si="1"/>
        <v>4</v>
      </c>
      <c r="X36" s="9">
        <f>SUM((3*Table1[[#This Row],[A wins]]),(-1*Table1[[#This Row],[A losses]]),(Table1[[#This Row],[B wins]]),(-2*Table1[[#This Row],[B losses]]),(-2*Table1[[#This Row],[FORFEITS]]))</f>
        <v>-4</v>
      </c>
    </row>
    <row r="37" spans="1:25" s="7" customFormat="1" ht="15.75" x14ac:dyDescent="0.25">
      <c r="A37" s="11">
        <v>29</v>
      </c>
      <c r="B37" s="26" t="s">
        <v>53</v>
      </c>
      <c r="C37" s="23" t="s">
        <v>202</v>
      </c>
      <c r="D37" s="26"/>
      <c r="E37" s="11"/>
      <c r="F37" s="11"/>
      <c r="G37" s="11"/>
      <c r="H37" s="8" t="s">
        <v>397</v>
      </c>
      <c r="I37" s="8" t="s">
        <v>396</v>
      </c>
      <c r="J37" s="8" t="s">
        <v>396</v>
      </c>
      <c r="K37" s="8" t="s">
        <v>397</v>
      </c>
      <c r="L37" s="8" t="s">
        <v>397</v>
      </c>
      <c r="M37" s="8" t="s">
        <v>396</v>
      </c>
      <c r="N37" s="8" t="s">
        <v>396</v>
      </c>
      <c r="O37" s="8" t="s">
        <v>396</v>
      </c>
      <c r="P37" s="9"/>
      <c r="Q37" s="9"/>
      <c r="R37" s="9">
        <f>COUNTIF(Table1[[#This Row],[1]:[8]], "AW")</f>
        <v>0</v>
      </c>
      <c r="S37" s="9">
        <f>COUNTIF(Table1[[#This Row],[1]:[8]],"AL")</f>
        <v>0</v>
      </c>
      <c r="T37" s="9">
        <f>COUNTIF(Table1[[#This Row],[1]:[8]],"BW")</f>
        <v>3</v>
      </c>
      <c r="U37" s="9">
        <f>COUNTIF(Table1[[#This Row],[1]:[8]],"BL")</f>
        <v>5</v>
      </c>
      <c r="V37" s="9">
        <f t="shared" si="0"/>
        <v>3</v>
      </c>
      <c r="W37" s="9">
        <f t="shared" si="1"/>
        <v>5</v>
      </c>
      <c r="X37" s="9">
        <f>SUM((3*Table1[[#This Row],[A wins]]),(-1*Table1[[#This Row],[A losses]]),(Table1[[#This Row],[B wins]]),(-2*Table1[[#This Row],[B losses]]),(-2*Table1[[#This Row],[FORFEITS]]))</f>
        <v>-9</v>
      </c>
      <c r="Y37" s="10">
        <v>1</v>
      </c>
    </row>
    <row r="38" spans="1:25" s="7" customFormat="1" ht="15.75" x14ac:dyDescent="0.25">
      <c r="A38" s="11">
        <v>30</v>
      </c>
      <c r="B38" s="26" t="s">
        <v>57</v>
      </c>
      <c r="C38" s="23" t="s">
        <v>260</v>
      </c>
      <c r="D38" s="27" t="s">
        <v>261</v>
      </c>
      <c r="F38" s="15"/>
      <c r="H38" s="8" t="s">
        <v>397</v>
      </c>
      <c r="I38" s="8" t="s">
        <v>396</v>
      </c>
      <c r="J38" s="8" t="s">
        <v>396</v>
      </c>
      <c r="K38" s="8" t="s">
        <v>396</v>
      </c>
      <c r="L38" s="8" t="s">
        <v>396</v>
      </c>
      <c r="M38" s="8" t="s">
        <v>397</v>
      </c>
      <c r="N38" s="8" t="s">
        <v>396</v>
      </c>
      <c r="O38" s="8" t="s">
        <v>396</v>
      </c>
      <c r="P38" s="8"/>
      <c r="Q38" s="8"/>
      <c r="R38" s="9">
        <f>COUNTIF(Table1[[#This Row],[1]:[8]], "AW")</f>
        <v>0</v>
      </c>
      <c r="S38" s="9">
        <f>COUNTIF(Table1[[#This Row],[1]:[8]],"AL")</f>
        <v>0</v>
      </c>
      <c r="T38" s="9">
        <f>COUNTIF(Table1[[#This Row],[1]:[8]],"BW")</f>
        <v>2</v>
      </c>
      <c r="U38" s="9">
        <f>COUNTIF(Table1[[#This Row],[1]:[8]],"BL")</f>
        <v>6</v>
      </c>
      <c r="V38" s="9">
        <f t="shared" si="0"/>
        <v>2</v>
      </c>
      <c r="W38" s="9">
        <f t="shared" si="1"/>
        <v>6</v>
      </c>
      <c r="X38" s="9">
        <f>SUM((3*Table1[[#This Row],[A wins]]),(-1*Table1[[#This Row],[A losses]]),(Table1[[#This Row],[B wins]]),(-2*Table1[[#This Row],[B losses]]),(-2*Table1[[#This Row],[FORFEITS]]))</f>
        <v>-10</v>
      </c>
      <c r="Y38" s="16"/>
    </row>
    <row r="39" spans="1:25" ht="15.75" x14ac:dyDescent="0.25">
      <c r="A39" s="11">
        <v>31</v>
      </c>
      <c r="B39" s="26" t="s">
        <v>65</v>
      </c>
      <c r="C39" s="35" t="s">
        <v>21</v>
      </c>
      <c r="D39" s="28" t="s">
        <v>288</v>
      </c>
      <c r="E39" s="7"/>
      <c r="F39" s="7"/>
      <c r="G39" s="7"/>
      <c r="H39" s="8" t="s">
        <v>396</v>
      </c>
      <c r="I39" s="8" t="s">
        <v>396</v>
      </c>
      <c r="J39" s="8" t="s">
        <v>396</v>
      </c>
      <c r="K39" s="8" t="s">
        <v>396</v>
      </c>
      <c r="L39" s="8" t="s">
        <v>396</v>
      </c>
      <c r="M39" s="8" t="s">
        <v>396</v>
      </c>
      <c r="N39" s="8" t="s">
        <v>397</v>
      </c>
      <c r="O39" s="8" t="s">
        <v>397</v>
      </c>
      <c r="P39" s="8"/>
      <c r="Q39" s="8"/>
      <c r="R39" s="9">
        <f>COUNTIF(Table1[[#This Row],[1]:[8]], "AW")</f>
        <v>0</v>
      </c>
      <c r="S39" s="9">
        <f>COUNTIF(Table1[[#This Row],[1]:[8]],"AL")</f>
        <v>0</v>
      </c>
      <c r="T39" s="9">
        <f>COUNTIF(Table1[[#This Row],[1]:[8]],"BW")</f>
        <v>2</v>
      </c>
      <c r="U39" s="9">
        <f>COUNTIF(Table1[[#This Row],[1]:[8]],"BL")</f>
        <v>6</v>
      </c>
      <c r="V39" s="9">
        <f t="shared" si="0"/>
        <v>2</v>
      </c>
      <c r="W39" s="9">
        <f t="shared" si="1"/>
        <v>6</v>
      </c>
      <c r="X39" s="9">
        <f>SUM((3*Table1[[#This Row],[A wins]]),(-1*Table1[[#This Row],[A losses]]),(Table1[[#This Row],[B wins]]),(-2*Table1[[#This Row],[B losses]]),(-2*Table1[[#This Row],[FORFEITS]]))</f>
        <v>-10</v>
      </c>
      <c r="Y39" s="16"/>
    </row>
    <row r="40" spans="1:25" s="42" customFormat="1" ht="15.75" x14ac:dyDescent="0.25">
      <c r="A40" s="42">
        <v>32</v>
      </c>
      <c r="B40" s="43" t="s">
        <v>59</v>
      </c>
      <c r="C40" s="43" t="s">
        <v>270</v>
      </c>
      <c r="D40" s="43" t="s">
        <v>273</v>
      </c>
      <c r="H40" s="45" t="s">
        <v>396</v>
      </c>
      <c r="I40" s="45" t="s">
        <v>396</v>
      </c>
      <c r="J40" s="45" t="s">
        <v>396</v>
      </c>
      <c r="K40" s="45" t="s">
        <v>396</v>
      </c>
      <c r="L40" s="45" t="s">
        <v>396</v>
      </c>
      <c r="M40" s="45" t="s">
        <v>396</v>
      </c>
      <c r="N40" s="45" t="s">
        <v>396</v>
      </c>
      <c r="O40" s="45" t="s">
        <v>397</v>
      </c>
      <c r="P40" s="45"/>
      <c r="Q40" s="45"/>
      <c r="R40" s="45">
        <f>COUNTIF(Table1[[#This Row],[1]:[8]], "AW")</f>
        <v>0</v>
      </c>
      <c r="S40" s="45">
        <f>COUNTIF(Table1[[#This Row],[1]:[8]],"AL")</f>
        <v>0</v>
      </c>
      <c r="T40" s="45">
        <f>COUNTIF(Table1[[#This Row],[1]:[8]],"BW")</f>
        <v>1</v>
      </c>
      <c r="U40" s="45">
        <f>COUNTIF(Table1[[#This Row],[1]:[8]],"BL")</f>
        <v>7</v>
      </c>
      <c r="V40" s="45">
        <f t="shared" si="0"/>
        <v>1</v>
      </c>
      <c r="W40" s="45">
        <f t="shared" si="1"/>
        <v>7</v>
      </c>
      <c r="X40" s="45">
        <f>SUM((3*Table1[[#This Row],[A wins]]),(-1*Table1[[#This Row],[A losses]]),(Table1[[#This Row],[B wins]]),(-2*Table1[[#This Row],[B losses]]),(-2*Table1[[#This Row],[FORFEITS]]))</f>
        <v>-15</v>
      </c>
      <c r="Y40" s="46">
        <v>1</v>
      </c>
    </row>
    <row r="41" spans="1:25" s="7" customFormat="1" ht="15.6" customHeight="1" x14ac:dyDescent="0.25">
      <c r="A41" s="7" t="s">
        <v>398</v>
      </c>
      <c r="B41" s="26" t="s">
        <v>71</v>
      </c>
      <c r="C41" s="38" t="s">
        <v>305</v>
      </c>
      <c r="D41" s="38" t="s">
        <v>306</v>
      </c>
      <c r="H41" s="8" t="s">
        <v>396</v>
      </c>
      <c r="I41" s="8" t="s">
        <v>396</v>
      </c>
      <c r="J41" s="8" t="s">
        <v>396</v>
      </c>
      <c r="K41" s="8" t="s">
        <v>396</v>
      </c>
      <c r="L41" s="8" t="s">
        <v>396</v>
      </c>
      <c r="M41" s="8" t="s">
        <v>396</v>
      </c>
      <c r="N41" s="8" t="s">
        <v>396</v>
      </c>
      <c r="O41" s="8" t="s">
        <v>396</v>
      </c>
      <c r="P41" s="8"/>
      <c r="Q41" s="8"/>
      <c r="R41" s="9">
        <f>COUNTIF(Table1[[#This Row],[1]:[8]], "AW")</f>
        <v>0</v>
      </c>
      <c r="S41" s="9">
        <f>COUNTIF(Table1[[#This Row],[1]:[8]],"AL")</f>
        <v>0</v>
      </c>
      <c r="T41" s="9">
        <f>COUNTIF(Table1[[#This Row],[1]:[8]],"BW")</f>
        <v>0</v>
      </c>
      <c r="U41" s="9">
        <f>COUNTIF(Table1[[#This Row],[1]:[8]],"BL")</f>
        <v>8</v>
      </c>
      <c r="V41" s="9">
        <f t="shared" si="0"/>
        <v>0</v>
      </c>
      <c r="W41" s="9">
        <f t="shared" si="1"/>
        <v>8</v>
      </c>
      <c r="X41" s="9">
        <f>SUM((3*Table1[[#This Row],[A wins]]),(-1*Table1[[#This Row],[A losses]]),(Table1[[#This Row],[B wins]]),(-2*Table1[[#This Row],[B losses]]),(-2*Table1[[#This Row],[FORFEITS]]))</f>
        <v>-16</v>
      </c>
      <c r="Y41" s="16"/>
    </row>
    <row r="42" spans="1:25" ht="15.95" customHeight="1" x14ac:dyDescent="0.25">
      <c r="A42" s="11" t="s">
        <v>399</v>
      </c>
      <c r="B42" s="26" t="s">
        <v>67</v>
      </c>
      <c r="C42" s="28" t="s">
        <v>292</v>
      </c>
      <c r="D42" s="28" t="s">
        <v>293</v>
      </c>
      <c r="H42" s="8" t="s">
        <v>396</v>
      </c>
      <c r="I42" s="8" t="s">
        <v>396</v>
      </c>
      <c r="J42" s="8" t="s">
        <v>396</v>
      </c>
      <c r="K42" s="8" t="s">
        <v>396</v>
      </c>
      <c r="L42" s="8" t="s">
        <v>396</v>
      </c>
      <c r="M42" s="8" t="s">
        <v>396</v>
      </c>
      <c r="N42" s="8" t="s">
        <v>396</v>
      </c>
      <c r="O42" s="8" t="s">
        <v>396</v>
      </c>
      <c r="R42" s="9">
        <f>COUNTIF(Table1[[#This Row],[1]:[8]], "AW")</f>
        <v>0</v>
      </c>
      <c r="S42" s="9">
        <f>COUNTIF(Table1[[#This Row],[1]:[8]],"AL")</f>
        <v>0</v>
      </c>
      <c r="T42" s="9">
        <f>COUNTIF(Table1[[#This Row],[1]:[8]],"BW")</f>
        <v>0</v>
      </c>
      <c r="U42" s="9">
        <f>COUNTIF(Table1[[#This Row],[1]:[8]],"BL")</f>
        <v>8</v>
      </c>
      <c r="V42" s="9">
        <f t="shared" si="0"/>
        <v>0</v>
      </c>
      <c r="W42" s="9">
        <f t="shared" si="1"/>
        <v>8</v>
      </c>
      <c r="X42" s="9">
        <f>SUM((3*Table1[[#This Row],[A wins]]),(-1*Table1[[#This Row],[A losses]]),(Table1[[#This Row],[B wins]]),(-2*Table1[[#This Row],[B losses]]),(-2*Table1[[#This Row],[FORFEITS]]))</f>
        <v>-16</v>
      </c>
    </row>
    <row r="43" spans="1:25" ht="15.75" x14ac:dyDescent="0.25">
      <c r="A43" s="11" t="s">
        <v>400</v>
      </c>
      <c r="B43" s="26" t="s">
        <v>69</v>
      </c>
      <c r="C43" s="26" t="s">
        <v>296</v>
      </c>
      <c r="D43" s="26" t="s">
        <v>297</v>
      </c>
      <c r="H43" s="8" t="s">
        <v>396</v>
      </c>
      <c r="I43" s="8" t="s">
        <v>396</v>
      </c>
      <c r="J43" s="8" t="s">
        <v>396</v>
      </c>
      <c r="K43" s="8" t="s">
        <v>396</v>
      </c>
      <c r="L43" s="8" t="s">
        <v>396</v>
      </c>
      <c r="M43" s="8" t="s">
        <v>396</v>
      </c>
      <c r="N43" s="8" t="s">
        <v>396</v>
      </c>
      <c r="O43" s="8" t="s">
        <v>396</v>
      </c>
      <c r="P43" s="8"/>
      <c r="Q43" s="8"/>
      <c r="R43" s="9">
        <f>COUNTIF(Table1[[#This Row],[1]:[8]], "AW")</f>
        <v>0</v>
      </c>
      <c r="S43" s="9">
        <f>COUNTIF(Table1[[#This Row],[1]:[8]],"AL")</f>
        <v>0</v>
      </c>
      <c r="T43" s="9">
        <f>COUNTIF(Table1[[#This Row],[1]:[8]],"BW")</f>
        <v>0</v>
      </c>
      <c r="U43" s="9">
        <f>COUNTIF(Table1[[#This Row],[1]:[8]],"BL")</f>
        <v>8</v>
      </c>
      <c r="V43" s="9">
        <f t="shared" si="0"/>
        <v>0</v>
      </c>
      <c r="W43" s="9">
        <f t="shared" si="1"/>
        <v>8</v>
      </c>
      <c r="X43" s="9">
        <f>SUM((3*Table1[[#This Row],[A wins]]),(-1*Table1[[#This Row],[A losses]]),(Table1[[#This Row],[B wins]]),(-2*Table1[[#This Row],[B losses]]),(-2*Table1[[#This Row],[FORFEITS]]))</f>
        <v>-18</v>
      </c>
      <c r="Y43" s="10">
        <v>1</v>
      </c>
    </row>
    <row r="44" spans="1:25" s="7" customFormat="1" ht="15.75" x14ac:dyDescent="0.25">
      <c r="A44" s="7" t="s">
        <v>401</v>
      </c>
      <c r="B44" s="26" t="s">
        <v>55</v>
      </c>
      <c r="C44" s="26" t="s">
        <v>255</v>
      </c>
      <c r="D44" s="26" t="s">
        <v>256</v>
      </c>
      <c r="E44" s="11"/>
      <c r="F44" s="11"/>
      <c r="G44" s="11"/>
      <c r="H44" s="8" t="s">
        <v>396</v>
      </c>
      <c r="I44" s="8" t="s">
        <v>396</v>
      </c>
      <c r="J44" s="8" t="s">
        <v>396</v>
      </c>
      <c r="K44" s="8" t="s">
        <v>396</v>
      </c>
      <c r="L44" s="8" t="s">
        <v>396</v>
      </c>
      <c r="M44" s="8" t="s">
        <v>396</v>
      </c>
      <c r="N44" s="8" t="s">
        <v>396</v>
      </c>
      <c r="O44" s="8" t="s">
        <v>396</v>
      </c>
      <c r="P44" s="9"/>
      <c r="Q44" s="9"/>
      <c r="R44" s="9">
        <f>COUNTIF(Table1[[#This Row],[1]:[8]], "AW")</f>
        <v>0</v>
      </c>
      <c r="S44" s="9">
        <f>COUNTIF(Table1[[#This Row],[1]:[8]],"AL")</f>
        <v>0</v>
      </c>
      <c r="T44" s="9">
        <f>COUNTIF(Table1[[#This Row],[1]:[8]],"BW")</f>
        <v>0</v>
      </c>
      <c r="U44" s="9">
        <f>COUNTIF(Table1[[#This Row],[1]:[8]],"BL")</f>
        <v>8</v>
      </c>
      <c r="V44" s="9">
        <f t="shared" si="0"/>
        <v>0</v>
      </c>
      <c r="W44" s="9">
        <f t="shared" si="1"/>
        <v>8</v>
      </c>
      <c r="X44" s="9">
        <f>SUM((3*Table1[[#This Row],[A wins]]),(-1*Table1[[#This Row],[A losses]]),(Table1[[#This Row],[B wins]]),(-2*Table1[[#This Row],[B losses]]),(-2*Table1[[#This Row],[FORFEITS]]))</f>
        <v>-18</v>
      </c>
      <c r="Y44" s="10">
        <v>1</v>
      </c>
    </row>
    <row r="45" spans="1:25" s="7" customFormat="1" ht="15.75" x14ac:dyDescent="0.25">
      <c r="B45" s="26" t="s">
        <v>63</v>
      </c>
      <c r="C45" s="23" t="s">
        <v>282</v>
      </c>
      <c r="D45" s="34" t="s">
        <v>283</v>
      </c>
      <c r="H45" s="8" t="s">
        <v>396</v>
      </c>
      <c r="I45" s="8" t="s">
        <v>396</v>
      </c>
      <c r="J45" s="8" t="s">
        <v>396</v>
      </c>
      <c r="K45" s="8" t="s">
        <v>396</v>
      </c>
      <c r="L45" s="8" t="s">
        <v>396</v>
      </c>
      <c r="M45" s="8" t="s">
        <v>397</v>
      </c>
      <c r="N45" s="8" t="s">
        <v>396</v>
      </c>
      <c r="O45" s="8" t="s">
        <v>396</v>
      </c>
      <c r="P45" s="8"/>
      <c r="Q45" s="8"/>
      <c r="R45" s="9">
        <f>COUNTIF(Table1[[#This Row],[1]:[8]], "AW")</f>
        <v>0</v>
      </c>
      <c r="S45" s="9">
        <f>COUNTIF(Table1[[#This Row],[1]:[8]],"AL")</f>
        <v>0</v>
      </c>
      <c r="T45" s="9">
        <f>COUNTIF(Table1[[#This Row],[1]:[8]],"BW")</f>
        <v>1</v>
      </c>
      <c r="U45" s="9">
        <f>COUNTIF(Table1[[#This Row],[1]:[8]],"BL")</f>
        <v>7</v>
      </c>
      <c r="V45" s="9">
        <f t="shared" si="0"/>
        <v>1</v>
      </c>
      <c r="W45" s="9">
        <f t="shared" si="1"/>
        <v>7</v>
      </c>
      <c r="X45" s="9">
        <f>SUM((3*Table1[[#This Row],[A wins]]),(-1*Table1[[#This Row],[A losses]]),(Table1[[#This Row],[B wins]]),(-2*Table1[[#This Row],[B losses]]),(-2*Table1[[#This Row],[FORFEITS]]))</f>
        <v>-19</v>
      </c>
      <c r="Y45" s="16">
        <v>3</v>
      </c>
    </row>
    <row r="46" spans="1:25" ht="15.75" x14ac:dyDescent="0.25">
      <c r="B46" s="26" t="s">
        <v>73</v>
      </c>
      <c r="C46" s="23" t="s">
        <v>301</v>
      </c>
      <c r="D46" s="26" t="s">
        <v>302</v>
      </c>
      <c r="E46" s="7"/>
      <c r="G46" s="7"/>
      <c r="H46" s="8" t="s">
        <v>396</v>
      </c>
      <c r="I46" s="8" t="s">
        <v>396</v>
      </c>
      <c r="J46" s="8" t="s">
        <v>396</v>
      </c>
      <c r="K46" s="8" t="s">
        <v>396</v>
      </c>
      <c r="L46" s="8" t="s">
        <v>396</v>
      </c>
      <c r="M46" s="8" t="s">
        <v>396</v>
      </c>
      <c r="N46" s="8" t="s">
        <v>396</v>
      </c>
      <c r="O46" s="8" t="s">
        <v>396</v>
      </c>
      <c r="P46" s="8"/>
      <c r="Q46" s="8"/>
      <c r="R46" s="8">
        <f>COUNTIF(Table1[[#This Row],[1]:[8]], "AW")</f>
        <v>0</v>
      </c>
      <c r="S46" s="8">
        <f>COUNTIF(Table1[[#This Row],[1]:[8]],"AL")</f>
        <v>0</v>
      </c>
      <c r="T46" s="8">
        <f>COUNTIF(Table1[[#This Row],[1]:[8]],"BW")</f>
        <v>0</v>
      </c>
      <c r="U46" s="8">
        <f>COUNTIF(Table1[[#This Row],[1]:[8]],"BL")</f>
        <v>8</v>
      </c>
      <c r="V46" s="8">
        <f t="shared" si="0"/>
        <v>0</v>
      </c>
      <c r="W46" s="8">
        <f t="shared" si="1"/>
        <v>8</v>
      </c>
      <c r="X46" s="39">
        <f>SUM((3*Table1[[#This Row],[A wins]]),(-1*Table1[[#This Row],[A losses]]),(Table1[[#This Row],[B wins]]),(-2*Table1[[#This Row],[B losses]]),(-2*Table1[[#This Row],[FORFEITS]]))</f>
        <v>-28</v>
      </c>
      <c r="Y46" s="16">
        <v>6</v>
      </c>
    </row>
    <row r="47" spans="1:25" s="7" customFormat="1" ht="15" x14ac:dyDescent="0.25">
      <c r="B47" s="20"/>
      <c r="C47" s="17"/>
      <c r="D47" s="17"/>
      <c r="E47" s="11"/>
      <c r="F47" s="11"/>
      <c r="G47" s="11"/>
      <c r="H47" s="9"/>
      <c r="I47" s="9"/>
      <c r="J47" s="8"/>
      <c r="K47" s="8"/>
      <c r="L47" s="8"/>
      <c r="M47" s="8"/>
      <c r="N47" s="8"/>
      <c r="O47" s="9"/>
      <c r="P47" s="9"/>
      <c r="Q47" s="9"/>
      <c r="R47" s="9"/>
      <c r="S47" s="9"/>
      <c r="T47" s="9"/>
      <c r="U47" s="9"/>
      <c r="V47" s="9"/>
      <c r="W47" s="9"/>
      <c r="X47" s="9"/>
      <c r="Y47" s="10"/>
    </row>
    <row r="48" spans="1:25" ht="15" x14ac:dyDescent="0.25">
      <c r="B48" s="20"/>
      <c r="C48" s="19"/>
      <c r="E48" s="7"/>
      <c r="F48" s="7"/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Y48" s="16"/>
    </row>
    <row r="74" spans="3:3" x14ac:dyDescent="0.2">
      <c r="C74" s="21"/>
    </row>
  </sheetData>
  <mergeCells count="1">
    <mergeCell ref="H7:Q7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team list</vt:lpstr>
      <vt:lpstr>Schedule overview</vt:lpstr>
      <vt:lpstr>win-loss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Schumacher, Lance</dc:creator>
  <cp:lastModifiedBy>Rizutko, Jack C</cp:lastModifiedBy>
  <cp:lastPrinted>2017-05-24T14:45:18Z</cp:lastPrinted>
  <dcterms:created xsi:type="dcterms:W3CDTF">2016-05-21T14:03:52Z</dcterms:created>
  <dcterms:modified xsi:type="dcterms:W3CDTF">2018-08-06T20:06:02Z</dcterms:modified>
</cp:coreProperties>
</file>